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90" windowHeight="7155" activeTab="2"/>
  </bookViews>
  <sheets>
    <sheet name="Додаток 1" sheetId="5" r:id="rId1"/>
    <sheet name="Додаток.2" sheetId="1" r:id="rId2"/>
    <sheet name="Додаток. 3" sheetId="6" r:id="rId3"/>
    <sheet name="Додаток 2" sheetId="2" state="hidden" r:id="rId4"/>
    <sheet name="Додаток 3" sheetId="4" state="hidden" r:id="rId5"/>
  </sheets>
  <externalReferences>
    <externalReference r:id="rId6"/>
  </externalReferences>
  <definedNames>
    <definedName name="_xlnm.Print_Titles" localSheetId="4">'Додаток 3'!$8:$9</definedName>
    <definedName name="_xlnm.Print_Titles" localSheetId="1">Додаток.2!$4:$7</definedName>
    <definedName name="_xlnm.Print_Area" localSheetId="0">'Додаток 1'!$A$1:$H$14</definedName>
    <definedName name="_xlnm.Print_Area" localSheetId="3">'Додаток 2'!$A$1:$I$18</definedName>
    <definedName name="_xlnm.Print_Area" localSheetId="4">'Додаток 3'!$A$1:$K$93</definedName>
    <definedName name="_xlnm.Print_Area" localSheetId="2">'Додаток. 3'!$A$1:$J$76</definedName>
    <definedName name="_xlnm.Print_Area" localSheetId="1">Додаток.2!$A$1:$P$46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2" i="6" l="1"/>
  <c r="J46" i="6" s="1"/>
  <c r="I32" i="6"/>
  <c r="H32" i="6"/>
  <c r="H46" i="6" s="1"/>
  <c r="G32" i="6"/>
  <c r="G46" i="6" s="1"/>
  <c r="F32" i="6"/>
  <c r="F46" i="6" s="1"/>
  <c r="E32" i="6"/>
  <c r="F17" i="6"/>
  <c r="G17" i="6"/>
  <c r="H17" i="6"/>
  <c r="I17" i="6"/>
  <c r="J17" i="6"/>
  <c r="E17" i="6"/>
  <c r="N56" i="1"/>
  <c r="M56" i="1"/>
  <c r="L56" i="1"/>
  <c r="K56" i="1"/>
  <c r="J56" i="1"/>
  <c r="I56" i="1"/>
  <c r="O56" i="1"/>
  <c r="O57" i="1" s="1"/>
  <c r="H56" i="1"/>
  <c r="I46" i="6" l="1"/>
  <c r="J73" i="6"/>
  <c r="I73" i="6"/>
  <c r="H73" i="6"/>
  <c r="G73" i="6"/>
  <c r="F73" i="6"/>
  <c r="I49" i="1"/>
  <c r="J49" i="1"/>
  <c r="K49" i="1"/>
  <c r="L49" i="1"/>
  <c r="M49" i="1"/>
  <c r="H49" i="1"/>
  <c r="I38" i="1"/>
  <c r="J38" i="1"/>
  <c r="K38" i="1"/>
  <c r="L38" i="1"/>
  <c r="M38" i="1"/>
  <c r="H38" i="1"/>
  <c r="J72" i="6" l="1"/>
  <c r="I72" i="6"/>
  <c r="H72" i="6"/>
  <c r="G72" i="6"/>
  <c r="F72" i="6"/>
  <c r="E72" i="6"/>
  <c r="F14" i="6" l="1"/>
  <c r="G14" i="6"/>
  <c r="G36" i="6" s="1"/>
  <c r="H14" i="6"/>
  <c r="H36" i="6" s="1"/>
  <c r="I14" i="6"/>
  <c r="I36" i="6" s="1"/>
  <c r="J14" i="6"/>
  <c r="J36" i="6" s="1"/>
  <c r="E14" i="6"/>
  <c r="F13" i="6"/>
  <c r="F35" i="6" s="1"/>
  <c r="G13" i="6"/>
  <c r="G35" i="6" s="1"/>
  <c r="H13" i="6"/>
  <c r="H35" i="6" s="1"/>
  <c r="I13" i="6"/>
  <c r="I35" i="6" s="1"/>
  <c r="J13" i="6"/>
  <c r="J35" i="6" s="1"/>
  <c r="E13" i="6"/>
  <c r="E35" i="6" s="1"/>
  <c r="I44" i="1"/>
  <c r="J44" i="1"/>
  <c r="K44" i="1"/>
  <c r="L44" i="1"/>
  <c r="M44" i="1"/>
  <c r="H44" i="1"/>
  <c r="O49" i="1"/>
  <c r="I31" i="1"/>
  <c r="J31" i="1"/>
  <c r="K31" i="1"/>
  <c r="L31" i="1"/>
  <c r="M31" i="1"/>
  <c r="H31" i="1"/>
  <c r="E36" i="6" l="1"/>
  <c r="E41" i="6"/>
  <c r="G41" i="6"/>
  <c r="I41" i="6"/>
  <c r="F36" i="6"/>
  <c r="F41" i="6"/>
  <c r="H41" i="6"/>
  <c r="J41" i="6"/>
  <c r="J45" i="6"/>
  <c r="I45" i="6"/>
  <c r="H45" i="6"/>
  <c r="G45" i="6"/>
  <c r="F45" i="6"/>
  <c r="F43" i="6" l="1"/>
  <c r="G43" i="6"/>
  <c r="H43" i="6"/>
  <c r="I43" i="6"/>
  <c r="J43" i="6"/>
  <c r="J42" i="6" l="1"/>
  <c r="I42" i="6"/>
  <c r="H42" i="6"/>
  <c r="G42" i="6"/>
  <c r="F42" i="6"/>
  <c r="F34" i="6" l="1"/>
  <c r="G34" i="6"/>
  <c r="H34" i="6"/>
  <c r="I34" i="6"/>
  <c r="J34" i="6"/>
  <c r="E34" i="6"/>
  <c r="J44" i="6"/>
  <c r="I44" i="6"/>
  <c r="H44" i="6"/>
  <c r="G44" i="6"/>
  <c r="F44" i="6"/>
  <c r="E71" i="6"/>
  <c r="J71" i="6"/>
  <c r="I71" i="6"/>
  <c r="H71" i="6"/>
  <c r="G71" i="6"/>
  <c r="F71" i="6"/>
  <c r="F67" i="6"/>
  <c r="J70" i="6"/>
  <c r="I70" i="6"/>
  <c r="H70" i="6"/>
  <c r="G70" i="6"/>
  <c r="G67" i="6"/>
  <c r="H67" i="6"/>
  <c r="I67" i="6"/>
  <c r="J67" i="6"/>
  <c r="J69" i="6"/>
  <c r="J66" i="6"/>
  <c r="I66" i="6"/>
  <c r="G37" i="6"/>
  <c r="H37" i="6"/>
  <c r="I37" i="6"/>
  <c r="J37" i="6"/>
  <c r="F37" i="6"/>
  <c r="N36" i="1" l="1"/>
  <c r="N35" i="1"/>
  <c r="N33" i="1"/>
  <c r="N32" i="1"/>
  <c r="N30" i="1"/>
  <c r="N29" i="1"/>
  <c r="N28" i="1"/>
  <c r="N27" i="1"/>
  <c r="N26" i="1"/>
  <c r="N25" i="1"/>
  <c r="N23" i="1"/>
  <c r="N21" i="1"/>
  <c r="N20" i="1"/>
  <c r="N17" i="1"/>
  <c r="N15" i="1"/>
  <c r="N14" i="1"/>
  <c r="N13" i="1"/>
  <c r="N12" i="1"/>
  <c r="N9" i="1"/>
  <c r="N8" i="1"/>
  <c r="I10" i="1"/>
  <c r="I48" i="1" s="1"/>
  <c r="J10" i="1"/>
  <c r="J48" i="1" s="1"/>
  <c r="K10" i="1"/>
  <c r="K48" i="1" s="1"/>
  <c r="L10" i="1"/>
  <c r="L48" i="1" s="1"/>
  <c r="M10" i="1"/>
  <c r="M48" i="1" s="1"/>
  <c r="N49" i="1" l="1"/>
  <c r="N38" i="1"/>
  <c r="N44" i="1"/>
  <c r="N31" i="1"/>
  <c r="N10" i="1"/>
  <c r="F11" i="5"/>
  <c r="N48" i="1" l="1"/>
  <c r="L42" i="1"/>
  <c r="O52" i="1"/>
  <c r="O48" i="1"/>
  <c r="O51" i="1" s="1"/>
  <c r="H10" i="1"/>
  <c r="H48" i="1" s="1"/>
  <c r="F18" i="5" l="1"/>
  <c r="L57" i="1"/>
  <c r="F9" i="5"/>
  <c r="F20" i="5" s="1"/>
  <c r="L51" i="1"/>
  <c r="L52" i="1"/>
  <c r="H42" i="1"/>
  <c r="B18" i="5" l="1"/>
  <c r="H57" i="1"/>
  <c r="H51" i="1"/>
  <c r="H52" i="1"/>
  <c r="M42" i="1" l="1"/>
  <c r="J42" i="1"/>
  <c r="K42" i="1"/>
  <c r="I42" i="1"/>
  <c r="C18" i="5" l="1"/>
  <c r="I57" i="1"/>
  <c r="E18" i="5"/>
  <c r="K57" i="1"/>
  <c r="D18" i="5"/>
  <c r="J57" i="1"/>
  <c r="G18" i="5"/>
  <c r="M57" i="1"/>
  <c r="C9" i="5"/>
  <c r="C20" i="5" s="1"/>
  <c r="I51" i="1"/>
  <c r="I52" i="1"/>
  <c r="D9" i="5"/>
  <c r="D20" i="5" s="1"/>
  <c r="J51" i="1"/>
  <c r="J52" i="1"/>
  <c r="E9" i="5"/>
  <c r="E20" i="5" s="1"/>
  <c r="K51" i="1"/>
  <c r="K52" i="1"/>
  <c r="G9" i="5"/>
  <c r="M51" i="1"/>
  <c r="M52" i="1"/>
  <c r="B9" i="5"/>
  <c r="B20" i="5" s="1"/>
  <c r="G20" i="5" l="1"/>
  <c r="C11" i="5"/>
  <c r="D11" i="5"/>
  <c r="E11" i="5"/>
  <c r="G11" i="5"/>
  <c r="B11" i="5"/>
  <c r="H11" i="5" l="1"/>
  <c r="N42" i="1" l="1"/>
  <c r="K88" i="4"/>
  <c r="J88" i="4"/>
  <c r="I88" i="4"/>
  <c r="H88" i="4"/>
  <c r="G88" i="4"/>
  <c r="F88" i="4"/>
  <c r="L84" i="4"/>
  <c r="F81" i="4"/>
  <c r="E81" i="4"/>
  <c r="F80" i="4"/>
  <c r="E80" i="4"/>
  <c r="F79" i="4"/>
  <c r="E79" i="4"/>
  <c r="F78" i="4"/>
  <c r="E78" i="4"/>
  <c r="L71" i="4"/>
  <c r="E65" i="4"/>
  <c r="E64" i="4"/>
  <c r="L57" i="4"/>
  <c r="K49" i="4"/>
  <c r="J49" i="4"/>
  <c r="I49" i="4"/>
  <c r="H49" i="4"/>
  <c r="G49" i="4"/>
  <c r="F49" i="4"/>
  <c r="E49" i="4"/>
  <c r="K48" i="4"/>
  <c r="J48" i="4"/>
  <c r="I48" i="4"/>
  <c r="H48" i="4"/>
  <c r="G48" i="4"/>
  <c r="F48" i="4"/>
  <c r="E48" i="4"/>
  <c r="K47" i="4"/>
  <c r="J47" i="4"/>
  <c r="I47" i="4"/>
  <c r="H47" i="4"/>
  <c r="G47" i="4"/>
  <c r="F47" i="4"/>
  <c r="E47" i="4"/>
  <c r="K46" i="4"/>
  <c r="J46" i="4"/>
  <c r="I46" i="4"/>
  <c r="H46" i="4"/>
  <c r="G46" i="4"/>
  <c r="F46" i="4"/>
  <c r="E46" i="4"/>
  <c r="K45" i="4"/>
  <c r="J45" i="4"/>
  <c r="I45" i="4"/>
  <c r="H45" i="4"/>
  <c r="G45" i="4"/>
  <c r="F45" i="4"/>
  <c r="E45" i="4"/>
  <c r="K44" i="4"/>
  <c r="J44" i="4"/>
  <c r="I44" i="4"/>
  <c r="H44" i="4"/>
  <c r="G44" i="4"/>
  <c r="F44" i="4"/>
  <c r="E44" i="4"/>
  <c r="L35" i="4"/>
  <c r="L28" i="4"/>
  <c r="F23" i="4"/>
  <c r="E23" i="4"/>
  <c r="L12" i="4"/>
  <c r="I13" i="2"/>
  <c r="H13" i="2"/>
  <c r="G13" i="2"/>
  <c r="F13" i="2"/>
  <c r="E13" i="2"/>
  <c r="D13" i="2"/>
  <c r="C13" i="2"/>
  <c r="B13" i="2"/>
  <c r="H12" i="2"/>
  <c r="B12" i="2"/>
  <c r="H10" i="2"/>
  <c r="B10" i="2"/>
  <c r="H18" i="5" l="1"/>
  <c r="N57" i="1"/>
  <c r="H9" i="5"/>
  <c r="H20" i="5" s="1"/>
  <c r="N51" i="1"/>
  <c r="N52" i="1"/>
  <c r="F12" i="2"/>
  <c r="G10" i="2"/>
  <c r="C10" i="2"/>
  <c r="D12" i="2"/>
  <c r="D10" i="2"/>
  <c r="I10" i="2"/>
  <c r="C12" i="2"/>
  <c r="F10" i="2" l="1"/>
  <c r="G12" i="2"/>
  <c r="I12" i="2"/>
  <c r="E10" i="2"/>
  <c r="E12" i="2"/>
</calcChain>
</file>

<file path=xl/sharedStrings.xml><?xml version="1.0" encoding="utf-8"?>
<sst xmlns="http://schemas.openxmlformats.org/spreadsheetml/2006/main" count="547" uniqueCount="268">
  <si>
    <t>№ з/п</t>
  </si>
  <si>
    <t>Перелік заходів програми</t>
  </si>
  <si>
    <t>Строк виконання заходу</t>
  </si>
  <si>
    <t>Виконавці</t>
  </si>
  <si>
    <t>Джерела фінансування</t>
  </si>
  <si>
    <t>Очікуваний результат</t>
  </si>
  <si>
    <t>І етап</t>
  </si>
  <si>
    <t>ІІ етап</t>
  </si>
  <si>
    <t>ІІІ етап</t>
  </si>
  <si>
    <t>Разом</t>
  </si>
  <si>
    <t>1.</t>
  </si>
  <si>
    <t>Обласний бюджет</t>
  </si>
  <si>
    <t>2.</t>
  </si>
  <si>
    <t>Обсяги фінансування визначаються щорічно виходячи з їх фінансових можливостей</t>
  </si>
  <si>
    <t>3.</t>
  </si>
  <si>
    <t>УСЬОГО</t>
  </si>
  <si>
    <t xml:space="preserve">культури і туризму, національностей </t>
  </si>
  <si>
    <t>та релігій облдержадміністрації</t>
  </si>
  <si>
    <t>Ресурсне забезпечення обласної цільової Програми розвитку туризму в Чернігівській області на 2021 - 2027 роки</t>
  </si>
  <si>
    <t>тис. гривень</t>
  </si>
  <si>
    <t>Обсяг коштів, які планується залучити на виконання Програми</t>
  </si>
  <si>
    <t>Етапи виконання Програми</t>
  </si>
  <si>
    <t xml:space="preserve">Усього витрат на виконання Програми </t>
  </si>
  <si>
    <t>2021 рік</t>
  </si>
  <si>
    <t>2022 рік</t>
  </si>
  <si>
    <t>2023 рік</t>
  </si>
  <si>
    <t>2024 рік</t>
  </si>
  <si>
    <t>2025 рік</t>
  </si>
  <si>
    <t>2026 рік</t>
  </si>
  <si>
    <t>2027 рік</t>
  </si>
  <si>
    <t>Обсяг ресурсів всього</t>
  </si>
  <si>
    <t>у тому числі:</t>
  </si>
  <si>
    <t>обласний бюджет</t>
  </si>
  <si>
    <t>бюджети місцевого самоврядування</t>
  </si>
  <si>
    <t>перевірка</t>
  </si>
  <si>
    <t xml:space="preserve">В.о. директора  Департаменту </t>
  </si>
  <si>
    <t>Людмила ЗАМАЙ</t>
  </si>
  <si>
    <t>у тому числі :</t>
  </si>
  <si>
    <t>кошти небюджетних джерел</t>
  </si>
  <si>
    <t>Назва напрямку діяльності (пріоритетні завдання)</t>
  </si>
  <si>
    <t>Назва показника</t>
  </si>
  <si>
    <t>Одиниця виміру</t>
  </si>
  <si>
    <t>Роки</t>
  </si>
  <si>
    <t>Завдання 1. Розвиток туристично-рекреаційної інфраструктури та підвищення привабливості об’єктів історико-культурної спадщини</t>
  </si>
  <si>
    <t>Показники затрат:</t>
  </si>
  <si>
    <t>Видатки на розвиток туристично-рекреаційної інфраструктури та підвищення привабливості об’єктів історико-культурної спадщини</t>
  </si>
  <si>
    <t>тис. грн</t>
  </si>
  <si>
    <t>Показники продукту:</t>
  </si>
  <si>
    <t>Кількість проведених моніторингових досліджень</t>
  </si>
  <si>
    <t>од.</t>
  </si>
  <si>
    <t>Кількість проведених ремонтно-реставраційних робіт стосовно пам’яток культурної спадщини місцевого значення, у тому числі будівель та приміщень музейних закладів</t>
  </si>
  <si>
    <t>Розраховується відповідно до обсягів фінансування заходу, які визначаються щорічно виходячи з фінансових можливостей</t>
  </si>
  <si>
    <t xml:space="preserve">Кількість встановлених дорожніх вказівників, інформаційних знаків </t>
  </si>
  <si>
    <t>Показники ефективності:</t>
  </si>
  <si>
    <t>Середня вартість одного моніторингового дослідження</t>
  </si>
  <si>
    <t>Середні витрати на проведення ремонтно-реставраційних робіт робіт стосовно пам’яток культурної спадщини місцевого значення, у тому числі будівель та приміщень музейних закладів</t>
  </si>
  <si>
    <t>Середня вартість встановлення одного дорожнього вказівника або інформаційного знаку</t>
  </si>
  <si>
    <t>Завдання 2. Створення сучасного конкурентоспроможного туристичного продукту</t>
  </si>
  <si>
    <t>Видатки на створення сучасного конкурентоспроможного туристичного продукту</t>
  </si>
  <si>
    <t>Середні витрати на одну одиницю виготовлення промовідео,  аудіо-, фотоматеріалів про туристичний потенціал Чернігівської області, віртуальних 3D-екскурсій</t>
  </si>
  <si>
    <t>Завдання 3. Маркетингове просування туристичного продукту на українському та міжнародному туристичних ринках</t>
  </si>
  <si>
    <t>Видатки на маркетингове просування туристичного продукту на українському та міжнародному туристичних ринках</t>
  </si>
  <si>
    <t>Кількість регіональних та міжнародних спеціалізованих туристичних заходів (виставок, конференцій, конгресів, семінарів, тренінгів тощо) у яких взято участь</t>
  </si>
  <si>
    <t>Кількість організованих та проведених промотурів для представників ЗМІ, тревел-блогерів, туристичних операторів та туристичних агенцій як з України, так  і з-за кордону</t>
  </si>
  <si>
    <t>Кількість розробленої та виготовленої туристично-інформаційної поліграфічної та сувенірної продукції про туристичний потенціал Чернігівської області</t>
  </si>
  <si>
    <t>тис. од.</t>
  </si>
  <si>
    <t>Кількість організованих та проведених регіональних, національних та міжнародних подій та заходів туристичного спрямування в регіоні</t>
  </si>
  <si>
    <t>Кількість культурно-мистецьких свят та фестивалів на яких представлена туристична складова</t>
  </si>
  <si>
    <t>Кількість проведених маркетингових досліджень, опитувань в туристичній сфері для здійснення аналізу діяльності суб’єктів туристичної галузі</t>
  </si>
  <si>
    <t xml:space="preserve">Середні витрати на участь у регіональних та міжнародних спеціалізованих туристичних заходах (виставках, конференціях, конгресах, семінарах, тренінгах тощо) </t>
  </si>
  <si>
    <t>Середні витрати на проведення одного промотуру</t>
  </si>
  <si>
    <t>Середні витрати на одну тис. одиниць виготовлення туристично-інформаційної поліграфічної та сувенірної продукції про туристичний потенціал Чернігівської області</t>
  </si>
  <si>
    <t xml:space="preserve">Середні витрати на проведення одного заходу або події туристичного спрямування в регіоні </t>
  </si>
  <si>
    <t>Середні витрати на представлення туристичного потенціалу на одному культурно-мистецькому заході</t>
  </si>
  <si>
    <t xml:space="preserve">Середні витрати на проведення одного маркетингового дослідження, опитування в туристичній сфері </t>
  </si>
  <si>
    <t>Показники якості:</t>
  </si>
  <si>
    <t>Динаміка збільшення кількості екскурсантів, що відвідали область у порівнянні з попереднім періодом</t>
  </si>
  <si>
    <t>%</t>
  </si>
  <si>
    <t>Динаміка зростання відвідуваності туристичного порталу у порівнянні з попереднім періодом</t>
  </si>
  <si>
    <t>Динаміка збільшення надходжень туристичного збору до місцевих бюджетів області у порівнянні з попереднім періодом</t>
  </si>
  <si>
    <t>Динаміка збільшення надходжень до державного та місцевих бюджетів від господарської діяльності суб’єктів туристичної діяльності області у порівнянні з попереднім періодом</t>
  </si>
  <si>
    <t>Завдання 4. Розвиток музейної мережі області  та підвищення якості надання музейних послуг</t>
  </si>
  <si>
    <t>Видатки на розвиток музейної мережі області та підвищення якості надання музейних послуг</t>
  </si>
  <si>
    <t xml:space="preserve">Кількість оновлених та створених нових експозицій, технологічне осучаснення експозицій відповідно до вимог сьогодення </t>
  </si>
  <si>
    <t xml:space="preserve">Кількість реалізованих музейних пропозицій щодо залучення відвідувачів (міжнародних та всеукраїнських проєктів, акцій, заходів, тощо) </t>
  </si>
  <si>
    <t xml:space="preserve">Кількість створених віртуальних 3D-екскурсій та розроблених аудіогідів у музейних закладах обласного підпорядкування </t>
  </si>
  <si>
    <t>Середні витрати на оновлення та створення нових експозицій, технологічне осучаснення експозицій відповідно до вимог сьогодення</t>
  </si>
  <si>
    <t>Середні витрати на реалізацію музейних пропозицій щодо залучення відвідувачів (міжнародних та всеукраїнських проектів, акцій, заходів, тощо)</t>
  </si>
  <si>
    <t>Середні витрати на створення віртуальних 3D-екскурсій та розробку аудіогідів у музейних закладах обласного підпорядкування</t>
  </si>
  <si>
    <t>Динаміка зростання відвідуваності музейної платформи у порівнянні з попереднім періодом</t>
  </si>
  <si>
    <t>-</t>
  </si>
  <si>
    <t>Динаміка збільшення відвідувачів музейних закладів області у порівнянні з попереднім періодом</t>
  </si>
  <si>
    <t>Завдання 5. Підвищення рівня обслуговування та якості надання туристичних послуг</t>
  </si>
  <si>
    <t>Видатки на підвищення рівня обслуговування та якості надання туристичних послуг</t>
  </si>
  <si>
    <t>Кількість проведених заходів щодо підвищення якості підготовки фахівців індустрії гостинності, зокрема організаторів туристичної діяльності, фахівців туристичного супроводу, власників сільських садиб, працівників готельно-ресторанних комплексів (семінарів, тренінгів, ворк-шопів тощо)</t>
  </si>
  <si>
    <t>Кількість організованих курсів з підвищення кваліфікації для спеціалістів відділів та управлінь, міських рад, об’єднаних територіальних громад, які опікуються розвитком туризму у громаді, музейних працівників області</t>
  </si>
  <si>
    <t>Кількість заходів з метою обміну досвідом між представниками туристичної галузі регіону, України та інших країн в напрямку розвитку туризму</t>
  </si>
  <si>
    <t>Кількість заходів (науково-практичних конференцій, семінарів, засідань за «круглим столом», форумів тошо) у яких взято участь з метою вивчення та впровадження кращих практик туристичної діяльності</t>
  </si>
  <si>
    <t>Середня вартість проведення заходів щодо підвищення якості підготовки фахівців індустрії гостинності, зокрема організаторів туристичної діяльності, фахівців туристичного супроводу, власників сільських садиб, працівників готельно-ресторанних комплексів (семінарів, тренінгів, ворк-шопів тощо)</t>
  </si>
  <si>
    <t>Середня вартість проведення курсів з підвищення кваліфікації для спеціалістів відділів та управлінь, міських рад, об’єднаних територіальних громад, які опікуються розвитком туризму у громаді, музейних працівників області</t>
  </si>
  <si>
    <t>Середня вартість проведення заходів з метою обміну досвідом між представниками туристичної галузі регіону, України та інших країн в напрямку розвитку туризму</t>
  </si>
  <si>
    <t>Середня вартість на участь у заходах (науково-практичних конференціях, семінарах, засіданнях за «круглим столом», форумах тошо) з метою вивчення та впровадження кращих практик туристичної діяльності</t>
  </si>
  <si>
    <t>Завдання 6. Залучення іноземних та вітчизняних інвестицій у розвиток туристичної галузі</t>
  </si>
  <si>
    <t>Видатки на залучення іноземних та вітчизняних інвестицій у розвиток туристичної галузі</t>
  </si>
  <si>
    <t>Кількість поданих заявок на участь у грантових конкурсах на отримання асигнувань з фондів ЄС, ДФРР та інших структур та джерел, не заборонених законодавством</t>
  </si>
  <si>
    <t>Динаміка зростання кількості поданих заявок на участь у конкурсі з підтримки проєктів, ініціатив та стартапів  представників туристичного бізнесу, громадських об'єднань, ініціативних груп та окремих громадян для подальшого розвитку галузі туризму</t>
  </si>
  <si>
    <t>Кількість розроблених та виготовлених промовідео,  аудіо-, фотоматеріалів про туристичний потенціал Чернігівської області, віртуальних 3D-екскурсій</t>
  </si>
  <si>
    <t xml:space="preserve">Кількість відкоригованої проектної документації </t>
  </si>
  <si>
    <t xml:space="preserve">Рівень готовності комплексу об’єктів Цитаделі Батуринської фортеці до прийняття в експлуатацію </t>
  </si>
  <si>
    <t xml:space="preserve">Кількість об’єктів Цитаделі, на які буде проведена технічна інвентаризація </t>
  </si>
  <si>
    <t xml:space="preserve">од. </t>
  </si>
  <si>
    <t>Середні витрати на коригування однієї проектної документації</t>
  </si>
  <si>
    <t>тис.грн</t>
  </si>
  <si>
    <t>Середні витрати на проведення технічної інвентаризації комплексу об’єктів Цитаделі</t>
  </si>
  <si>
    <t>Результативні показники виконання завдань та заходів обласної  
Програми розвитку туризму в Чернігівській області на 2021 - 2027 роки</t>
  </si>
  <si>
    <t>В.о. директора Департаменту культури і туризму,
національностей та релігій облдержадміністрації</t>
  </si>
  <si>
    <t xml:space="preserve">Додаток 2
до обласної цільової Програми розвитку туризму в Чернігівській області на 2021-2027 роки в новій редакції рішення четвертої  сесії обласної ради восьмого скликання від 20 квітня 2021 року № 14-4/ VIII
</t>
  </si>
  <si>
    <t xml:space="preserve">                 Додаток 3  
                 до обласної цільової Програми розвитку                                                             
                 туризму в Чернігівській області 
                 на 2021-2027 роки в новій редакції рішення  
                 четвертої  сесії обласної ради восьмого
                 скликання від 20 квітня 2021 року 
                 № 14-4/ VIII </t>
  </si>
  <si>
    <t xml:space="preserve">Моніторинг та контроль за розвитком та функціонуванням української мови </t>
  </si>
  <si>
    <t>Усього за розділом 1 "Моніторинг та контроль за розвитком та функціонуванням української мови "</t>
  </si>
  <si>
    <t>Усього за розділом 2 "Популяризація української мови як державної серед жителів регіону"</t>
  </si>
  <si>
    <t>Підвищення рівня культури професійного мовлення</t>
  </si>
  <si>
    <t xml:space="preserve">Не потребує фінансування </t>
  </si>
  <si>
    <t>Усього за розділом 3 "Підвищення рівня культури професійного мовлення"</t>
  </si>
  <si>
    <t xml:space="preserve">Департамент культури і туризму, національностей та релігій  Чернігівської обласної державної адміністрації
</t>
  </si>
  <si>
    <t>Завдання 2. Популяризація української мови як державної серед жителів регіону</t>
  </si>
  <si>
    <t>Завдання 3. Підвищення рівня культури професійного мовлення</t>
  </si>
  <si>
    <t xml:space="preserve">Завдання 1. Моніторинг та контроль за розвитком та функціонуванням української мови </t>
  </si>
  <si>
    <t>Кількість здійснених аналізів репертуару обласних театрів</t>
  </si>
  <si>
    <t>Кількість здійснених аналізів стану мережі українознавчих, народознавчих музеїв та етнографічних кімнат у навчальних закладах Чернігівської області</t>
  </si>
  <si>
    <t xml:space="preserve">Департамент інформаційної діяльності та комунікацій з громадськістю Чернігівської обласної державної адміністрації  </t>
  </si>
  <si>
    <t>Волонтерський рух "Безкоштовні курси української мови"</t>
  </si>
  <si>
    <t>Бюджети місцевого самоврядування</t>
  </si>
  <si>
    <t xml:space="preserve">
</t>
  </si>
  <si>
    <t>Орієнтовні обсяги фінансування (вартість), тис.  грн., у тому числі :</t>
  </si>
  <si>
    <t>Видатки обласного бюджету на організацію та проведення відкритого лекторію з мови, літератури, історії, культури в прикордонних районах Чернігівщини</t>
  </si>
  <si>
    <t>осіб</t>
  </si>
  <si>
    <t>одиниць</t>
  </si>
  <si>
    <t>Динаміка збільшення кількості населенних пунктів охоплених заходами відкритого лекторію з мови, літератури, історії, культури в прикордонних районах Чернігівщини  у плановому періоді у порівнянні з відповідним періодом минулого року</t>
  </si>
  <si>
    <t>Кількість придбаних музейних аудіогідів</t>
  </si>
  <si>
    <t>Дохід від надання музейних аудіогідів у користування</t>
  </si>
  <si>
    <t>грн.</t>
  </si>
  <si>
    <t>Середні витрати на придбання та забезпечення роботи музейних аудіогідів</t>
  </si>
  <si>
    <t xml:space="preserve">осіб </t>
  </si>
  <si>
    <t xml:space="preserve">Департамент культури і туризму, національностей та релігій  Чернігівської обласної державної адміністрації, комунальний заклад "Чернігівський обласний художній музей імені Г.Галагана" Чернігівської обласної ради
</t>
  </si>
  <si>
    <t>Управління освіти та науки Чернігівської обласної державної адміністрації</t>
  </si>
  <si>
    <t>Управління освіти і науки Чернігівської обласної державної адміністрації, Чернігівський обласний інститут післядипломної педагогічної освіти імені К.Д.Ушинського</t>
  </si>
  <si>
    <t>Популяризація української мови як державної серед жителів регіону</t>
  </si>
  <si>
    <t>2028 рік</t>
  </si>
  <si>
    <t>Ресурсне забезпечення обласної Програми сприяння функціонуванню  української мови як державної в Чернігівській області на 2023-2028 роки</t>
  </si>
  <si>
    <r>
      <rPr>
        <sz val="20"/>
        <rFont val="Times New Roman"/>
        <family val="1"/>
        <charset val="204"/>
      </rPr>
      <t>Додаток 3
до обласної Програми сприяння функціонуванню  української мови як державної в Чернігівській області  на 2023-2028 роки</t>
    </r>
    <r>
      <rPr>
        <sz val="24"/>
        <rFont val="Times New Roman"/>
        <family val="1"/>
        <charset val="204"/>
      </rPr>
      <t xml:space="preserve">
                </t>
    </r>
  </si>
  <si>
    <t>Результативні показники виконання завдань та заходів обласної  Програми сприяння функціонуванню  української мови як державної в Чернігівській області   на 2023-2028 роки</t>
  </si>
  <si>
    <t>2023-2028 роки</t>
  </si>
  <si>
    <t>Підвищення ролі публічних бібліотек як центрів доступу до інформації, забезпечення потреб громади в отриманні  українськомовних видань, продовження процесу оновлення бібліотечного фонду, залучення нових користувачів до послуг бібліотек</t>
  </si>
  <si>
    <t xml:space="preserve">1.1. Аналіз репертуару обласних театрів щодо постановки українськомовних вистав за творами українських авторів або зарубіжних авторів у перекладі українською мовою
</t>
  </si>
  <si>
    <t>Напрями діяльності та заходи обласної  Програми сприяння функціонуванню  української мови як державної в Чернігівській області на  2023-2028 роки</t>
  </si>
  <si>
    <t>перевірка усього по розділах</t>
  </si>
  <si>
    <t>перевірка по всім ячейкам</t>
  </si>
  <si>
    <t>похибка по розділах</t>
  </si>
  <si>
    <t>похибка по ячейках</t>
  </si>
  <si>
    <t xml:space="preserve">Комунальний заклад "Чернігівський регіональний центр підвищення кваліфікації" (Сіверський центр післядипломної освіти) </t>
  </si>
  <si>
    <t>похибка</t>
  </si>
  <si>
    <t>Видатки обласного бюджету на створення студії звукозапису</t>
  </si>
  <si>
    <t>Кількість українськомовних роликів</t>
  </si>
  <si>
    <t>Середні витрати на виготовлення і трансляцію 1 українськомовного ролику</t>
  </si>
  <si>
    <t>Видатки обласного бюджету на виготовлення  та трансляцію українськомовних роликів</t>
  </si>
  <si>
    <t>Кількість створених студій звукозапису</t>
  </si>
  <si>
    <t>Кількість запланованих вистав</t>
  </si>
  <si>
    <t>Середня кількість глядачів на одній виставі</t>
  </si>
  <si>
    <t>Кількість державних службовців, голів місцевих державних адміністрацій, їх перших заступників, заступників, посадових осіб місцевого самоврядування та депутатів місцевих рад, які підвищили свою кваліфікацію зі знання української мови</t>
  </si>
  <si>
    <t>Кількість розроблених загальних спеціальних програм підвищення кваліфікації з мовної підготовки</t>
  </si>
  <si>
    <t>тис. грн.</t>
  </si>
  <si>
    <t>Динаміка збільшення доходу від студії звукозапису у плановому періоді у порівнянні з відповідним періодом минулого року</t>
  </si>
  <si>
    <t>Динаміка збільшення  обсягу видатків з  обласного бюджету на поповнення  фондів обласних бібліотек у плановому періоді  у порівнянні з відповідним періодом минулого року</t>
  </si>
  <si>
    <t>Використання сучасних  інструментів для створення власного культурного продукту, фонду аудіозапису авторів Чернігшівщини та успішної промоції читання книг для різних вікових категорій</t>
  </si>
  <si>
    <t>Динаміка збільшення кількості організованих та проведених тематичних семінарів та майстер-класів з популяризації народних українських звичаїв та обрядів у плановому періоді у порівнянні з відповідним періодом минулого року</t>
  </si>
  <si>
    <t>Кількість організованих та проведених тематичних семінарів та майстер-класів з популяризації народних українських звичаїв та обрядів</t>
  </si>
  <si>
    <t>2.3. Організація та проведення  тематичних семінарів  та майстер-класів з популяризації народних українських звичаїв та обрядів</t>
  </si>
  <si>
    <t>Департамент культури і туризму, національностей та релігій  Чернігівської обласної державної адміністрації,  комунальний заклад  "Обласний центр народної творчості" Чернігівської обласної ради</t>
  </si>
  <si>
    <t>Управління освіти і науки Чернігівської обласної державної адміністрації, Чернігівський обласний інститут післядипломної педагогічної освіти імені К.Д.Ушинського, "Суспільне Чернігів" (філія АТ "НСТУ" Чернігівська регіональна дирекція)</t>
  </si>
  <si>
    <t>Охоплення широкої глядацької/слухацької аудиторії шляхом транслювання випусків передачі "Лагідна українізація" на "Суспільне Чернігів", різних діджитал-платформах, в ефірі Українського радіо "Чернігівська хвиля" тощо,  зміцнення українськомовного інформаційного та освітнього середовища</t>
  </si>
  <si>
    <t xml:space="preserve">2.4.Організація та проведення науково-практичних конференцій </t>
  </si>
  <si>
    <t>2.5.Реалізація на території Чернігівської області мовно-літературних конкурсів "Барвінкова, веселкова, найдорожча рідна мова", поетичного марафону " Українська -це круто"</t>
  </si>
  <si>
    <t>3.2. Проведення авторських курсів для педагогічних працівників різного фаху "Культура мовлення педагога. Зміни  в Українському правописі"</t>
  </si>
  <si>
    <t>3.3.Проведення курсів з культури українського мовлення для різних категорій населення</t>
  </si>
  <si>
    <t>3.4. Придбання музейних аудіогідів</t>
  </si>
  <si>
    <t xml:space="preserve">Отриманий дохід  студії звукозапису  </t>
  </si>
  <si>
    <t>Кількість випусків телепроєкту "Лагідна українізація"</t>
  </si>
  <si>
    <t>Видатки обласного бюджету на проведення авторських курсів для педагогічних працівників різного фаху "Культура мовлення педагога. Зміни  в Українському правописі"</t>
  </si>
  <si>
    <t>2024-2028 роки</t>
  </si>
  <si>
    <t>2027-2028 роки</t>
  </si>
  <si>
    <t>3.6. Організація роботи мовної студії ораторського мистецтва для громади області</t>
  </si>
  <si>
    <t>Кількість слухачів мовної студії ораторського мистецтва</t>
  </si>
  <si>
    <t>Динаміка збільшення  кількості слухачів мовної студії ораторського мистецтва у плановому періоді у порівнянні з відповідним періодом минулого року</t>
  </si>
  <si>
    <t>Поповнення репертуарів обласних театрів виставами українською мовою. Публічне виконання та/або публічний показ театральних вистав іншою мовою, ніж державна, у   театрах комунальної форми власності супроводжуватиметься перекладом державною мовою за допомогою субтитрів, звукового перекладу чи в інший спосіб</t>
  </si>
  <si>
    <t xml:space="preserve">1.2. Аналіз стану мережі українознавчих, народознавчих музеїв та етнографічних кімнат у навчальних закладах Чернігівської області
</t>
  </si>
  <si>
    <t>Забезпечення вимог чинного законодавства України про мову. Проведення  щорічного аналізу стану мережі, виявлення кількості народознавчих музеїв та етнографічних кімнат у закладах освіти, де активно проводяться заходи з популяризації української мови</t>
  </si>
  <si>
    <t>2.1.Організація та проведення відкритого лекторію з мови, літератури, історії, культури в прикордонних районах Чернігівщини</t>
  </si>
  <si>
    <t xml:space="preserve">2.2. Організація та проведення фестивалів національно-патріотичної тематики, спрямованих на популяризацію української мови та формування національної ідентичності. Обласний поетичний фестиваль "Дотиком душі", обласний  фестиваль "Покровська книжкова толока"
</t>
  </si>
  <si>
    <t xml:space="preserve">Збереження та популяризація народних ремесел і художніх промислів, фольклору, звичаїв,обрядів, усної народної творчості. Промоція елементів нематеріальної культурної спадщини регіону </t>
  </si>
  <si>
    <t>Утвердження престижу української мови серед дітей та молоді, виховання поваги до мови свого народу, підвищення  мовної грамотності, культури мовлення. Виявлення творчо обдарованих дітей й розвиток їхнього потенціалу. Популяризація української мови,  розширення й зміцнення українськомовного інформаційного середовища. Збільшення кількості користувачів, які читають державною мовою</t>
  </si>
  <si>
    <t>2.6.Реалізація на території Чернігівської області  мовно-літературних  конкурсів: обласного етапу  Міжнародного мовно-літературного конкурсу учнівської та студентської молоді імені Тараса Шевченка та Міжнародного конкурсу з української мови імені Петра Яцика</t>
  </si>
  <si>
    <t>Щорічне залучення широкого кола охочих доєднатися до всеукраїнського заходу. Підвищення рівня знань орфографії, стилістики та пунктуації у населення. Підвищення статусу української мови як державної в регіоні. Збільшення кількості учнів та студентів – учасників мовно-літературних конкурсів (щорічно)</t>
  </si>
  <si>
    <t>Популяризація творчості письменників Чернігівщини, залучення до активного читання, прослуховування  аудіотворів  дорослими та дітьми, у тому числі з  вадами зору. Утвердження престижу української мови серед дітей і підлітків, виховання поваги до мови свого народу, піднесення мовної грамотності, культури мовлення. Виявлення творчо обдарованих дітей і розвиток їхнього потенціалу</t>
  </si>
  <si>
    <t>Департамент культури і туризму, національностей та релігій  Чернігівської обласної державної адміністрації,  комунальний заклад  "Чернігівська обласна бібліотека для дітей" Чернігівської обласної ради, комунальний заклад "Чернігівська обласна бібліотека для юнацтва" Чернігівської обласної ради</t>
  </si>
  <si>
    <t>Щорічно  місцевими УКХ (FM) та / або СХ радіомовниками буде виготовлено не менше 100 українськомовних роликів</t>
  </si>
  <si>
    <t>Поуляризація української мови, розширення і зміцнення українськомовного інформаційного середовища. Охоплення близько 20 000 осіб</t>
  </si>
  <si>
    <t>Задоволення потреби жителів регіону  в класичному мистецтві, формування глядацького смаку,  знайомство з багатою українською культурою та сучасним світовим музично-театральним мистецтвом.  Перегляд імерсивної вистави за новелою М.Коцюбинського “Тіні забутих предків” та   патріотичної казки “Українська душа” ознайомить глядача з популярними формами сучасного інтерактивного театру, де глядачів намагаються "занурити" в події, що розгортаються на сцені під час вистави</t>
  </si>
  <si>
    <t xml:space="preserve">Підвищення рівня культури мовлення педагогів області, формування ключової компетентності "Вільне володіння державною мовою", популяризація української мови в освітньому середовищі.
Авторськими курсами будуть охоплені близько 1200 педагогів різного фаху 
</t>
  </si>
  <si>
    <t>Збільшення кількості обслуговування українською мовою відвідувачів, що  зміцнить статус української мови як державної</t>
  </si>
  <si>
    <t>Буде розроблено шість загальних короткострокових програм, за якими підвищать свою кваліфікацію не менше 3 тисяч учасників навчання,  у тому числі щорічно  від 455 до 510 представників цільової аудиторії</t>
  </si>
  <si>
    <t>3.5. Розробка та реалізація загальних короткострокових програм підвищення кваліфікації з питань удосконалення рівня володіння державною мовою для державних службовців, голів місцевих державних адміністрацій, їх перших заступників,заступників, посадових осіб місцевого самоврядування та депутатів місцевих рад</t>
  </si>
  <si>
    <t xml:space="preserve">Розвиток правильного мовлення та підготовка до публічних виступів українською мовою перед аудиторією.  Студія буде корисною для учнівської молоді та науковців, для всіх,  хто шукає роботу та хоче справити найкраще враження під час співбесіди, вже працює та прагне будувати успішну кар’єру </t>
  </si>
  <si>
    <t>Видатки обласного бюджету на реалізацію на території Чернігівської області  мовно-літературних  конкурсів: обласного етапу  Міжнародного мовно-літературного конкурсу учнівської та студентської молоді імені Тараса Шевченка та Міжнародного конкурсу з української мови імені Петра Яцика</t>
  </si>
  <si>
    <t>Видатки обласного бюджету на поповнення  фондів обласних бібліотек кращими  зразками класичної та сучасної української літератури, довідковими, науково-популярними виданнями з різних галузей знань</t>
  </si>
  <si>
    <t>Динаміка збільшення  обсягу видатків з  обласного бюджету на реалізацію на території Чернігівської області  мовно-літературних  конкурсів: обласного етапу  Міжнародного мовно-літературного конкурсу учнівської та студентської молоді імені Тараса Шевченка та Міжнародного конкурсу з української мови імені Петра Яцика у плановому періоді  у порівнянні з відповідним періодом минулого року</t>
  </si>
  <si>
    <t>Видатки обласного бюджету на придбання сценічних костюмів та взуття для імерсивної вистави  за новелою М.Коцюбинського "Тіні забутих предків"  та патріотичної музичної казки "Українська душа"</t>
  </si>
  <si>
    <t xml:space="preserve">Кількість глядачів на  імерсивній виставі  за новелою М.Коцюбинського "Тіні забутих предків"  та патріотичній музичній казці "Українська душа" </t>
  </si>
  <si>
    <t xml:space="preserve">Отриманий дохід від реалізації  квитків на імерсивну виставу  за новелою М.Коцюбинського "Тіні забутих предків"  та патріотичну музичну казку "Українська душа" </t>
  </si>
  <si>
    <t>Кількість слухачів авторських курсів для педагогічних працівників різного фаху              "Культура мовлення педагога. Зміни  в Українському правописі" та курсів з культури українського мовлення для різних категорій населення</t>
  </si>
  <si>
    <t>Динаміка збільшення  кількості глядачів, які переглядали імерсивну виставу та музичну казку, у плановому періоді у порівнянні з відповідним періодом минулого року</t>
  </si>
  <si>
    <t>Динаміка збільшення кількості учасників навчання (державних службовців,голів місцевих державних адміністрацій, їх перших заступників, заступників, посадових осіб місцевого самоврядування та депутатів місцевих рад), які підвищили свою кваліфікацію зі знання української мови, у плановому періоді у порівнянні з відповідним періодом минулого року</t>
  </si>
  <si>
    <t>Динаміка збільшення слухачів курсів для педагогічних працівників різного фаху  "Культура мовлення педагога. Зміни  в Українському правописі" та курсів з культури українського мовлення для різних категорій населення  у плановому періоді у порівнянні з відповідним періодом минулого року</t>
  </si>
  <si>
    <t>Директор  Департаменту культури і туризму, національностей та релігій  Чернігівської обласної державної адміністрації</t>
  </si>
  <si>
    <t>Видатки обласного бюджету на придбання  музейних аудіогідів</t>
  </si>
  <si>
    <t>Територіальні громади області                            (за згодою)</t>
  </si>
  <si>
    <t>Територіальні громади області                       (за згодою)</t>
  </si>
  <si>
    <t>Територіальні громади області                      (за згодою)</t>
  </si>
  <si>
    <t xml:space="preserve">Додаток 2
до обласної Програми сприяння функціонуванню  української мови як державної в Чернігівській області на 2023-2028  роки
</t>
  </si>
  <si>
    <t xml:space="preserve">Додаток 1
до обласної Програми сприяння функціонуванню  української мови як державної в Чернігівській області на 2023-2028 роки
</t>
  </si>
  <si>
    <t>Обсяг видатків визначається під час затвердження відповідних бюджетів</t>
  </si>
  <si>
    <t>Середні витрати на проведення одного конкурсу за напрямом "Освіта"</t>
  </si>
  <si>
    <t>Середні витрати на проведення одного культурно-мистецького заходу за напрямом "Культура"</t>
  </si>
  <si>
    <t>Кількість організованих та проведених науково-практичних конференцій за напрямом "Освіта"</t>
  </si>
  <si>
    <t xml:space="preserve"> Кількість організованих та проведених конкурсів за напрямом "Освіта"</t>
  </si>
  <si>
    <t xml:space="preserve"> Кількість організованих та проведених фестивалів, мовно-літературних конкурсів, поетичних  марафонів за напрямом "Культура"</t>
  </si>
  <si>
    <t>Директор  Департаменту культури і туризму, національностей та релігій                      Чернігівської обласної державної адміністрації</t>
  </si>
  <si>
    <t>Популяризація української мови та розширення і зміцнення українськомовного інформаційного середовища. Відвідано від 5 до 7 прикордонних населених пунктів щороку. Проведено 40 лекцій (усього - 240 лекцій  за час реалізації проєкту). Охоплення – безпосередньо близько 2 000 осіб, опосередковано – близько 30 000 осіб</t>
  </si>
  <si>
    <t>Популяризація української мови та розширення і зміцнення українськомовного інформаційного середовища. Фестивалі відвідають близько 10 000 мешканців міста Чернігова та області, а також гостей з інших міст. Загальне охоплення за час реалізації Програми складе близько  60 000 осіб</t>
  </si>
  <si>
    <t>Популяризація української мови, розширення й зміцнення українськомовного інформаційного середовища</t>
  </si>
  <si>
    <t xml:space="preserve">Підвищення рівня культури мовлення різних категорій населення області, формування ключової компетентності" Вільне володіння державною мовою", популяризація української мови. Курсами будуть охоплені близько 1125 осіб  </t>
  </si>
  <si>
    <t xml:space="preserve">Середні витрати на організацію та проведення одного відкритого лекторію з мови, літератури, історії, культури в прикордонних громадах Чернігівщини </t>
  </si>
  <si>
    <t xml:space="preserve">Кількість населених пунктів, охоплених заходами відкритого лекторію з мови, літератури, історії, культури в прикордонних громадах Чернігівщини  </t>
  </si>
  <si>
    <t xml:space="preserve">Кількість організованих та проведених відкритих лекторіїв з мови, літератури, історії, культури в прикордонних громадах Чернігівщини </t>
  </si>
  <si>
    <t>Кількість відвідувачів-користувачів музейними аудіогідами</t>
  </si>
  <si>
    <t>Динаміка збільшення кількості відвідувачів-користувачів музейними аудіогідами у плановому періоді у порівнянні з відповідним періодом минулого року</t>
  </si>
  <si>
    <t xml:space="preserve">2.7. Проведення Всеукраїнського радіодиктанту національної єдності </t>
  </si>
  <si>
    <t>2.9.  Створення студії звукозапису</t>
  </si>
  <si>
    <t>2.10. Організація та проведення телепроєкту "Лагідна українізація"</t>
  </si>
  <si>
    <t>2.11.  Підтримка місцевих УКХ (ФМ) та СХ радіомовників шляхом замовлення українськомовного продукту та соціальної реклами</t>
  </si>
  <si>
    <t>2.12. Поповнення фондів обласних бібліотек кращими зразками класичної та сучасної української  літератури, довідковими, науково-популярними виданнями з різних галузей знань</t>
  </si>
  <si>
    <t>2.13. Організація та проведення читацького клубу "Між рядків". Створення циклу підкастів "STREAMані бібліотекарі" - "Чернігівські говірки". Телепроєкт "проМову" (спільно з телеканалом "Новий Чернігів"). Проведення циклу мовознавчих батлів "МовоГра" (спільно з навчальними закладами міста)</t>
  </si>
  <si>
    <t>Департамент культури і туризму, національностей та релігій  Чернігівської обласної державної адміністрації, комунальне підприємство "Чернігівський обласний молодіжний театр" Чернігівської обласної ради</t>
  </si>
  <si>
    <t>Чернігівська міська комунальна централізована бібліотечна система</t>
  </si>
  <si>
    <t>2.8. Створення фонду аудіозаписів окремих творів письменників Чернігівщини та популяризації його шляхом розміщення рекламних роликів в ефірах  теле- та радіоканалів, Інтернету</t>
  </si>
  <si>
    <t>Департамент культури і туризму, національностей та релігій  Чернігівської обласної державної адміністрації,  комунальний заклад"Чернігівська обласна універсальна наукова  бібліотека   імені Софії та Олександра Русових"</t>
  </si>
  <si>
    <t>суми з детального додатку мого</t>
  </si>
  <si>
    <r>
      <t xml:space="preserve">Департамент культури і туризму, національностей та релігій  Чернігівської обласної державної адміністрації, </t>
    </r>
    <r>
      <rPr>
        <sz val="22"/>
        <color rgb="FFFF0000"/>
        <rFont val="Times New Roman"/>
        <family val="1"/>
        <charset val="204"/>
      </rPr>
      <t>комунальний заклад"Чернігівська обласна універсальна наукова  бібліотека   імені Софії та Олександра Русових"</t>
    </r>
  </si>
  <si>
    <t>Видатки обласного бюджету на створення фонду аудіозаписів окремих творів письменників Чернігівщини та популяризації його шляхом розміщення рекламних роликів в ефірах  теле- та радіоканалів, Інтернету</t>
  </si>
  <si>
    <t>Кількість прослуховувань аудиокниг окремих творів письменників Чернігівщини</t>
  </si>
  <si>
    <t>Динаміка збільшення кількості прослуховувань аудиокниг окремих творів письменників Чернігівщини у плановому періоді у порівнянні з відповідним періодом минулого року</t>
  </si>
  <si>
    <r>
      <t xml:space="preserve">Департамент культури і туризму, національностей та релігій  Чернігівської обласної державної адміністрації, Чернігівська обласна організація Національної спілки письменників України, </t>
    </r>
    <r>
      <rPr>
        <sz val="22"/>
        <color rgb="FFFF0000"/>
        <rFont val="Times New Roman"/>
        <family val="1"/>
        <charset val="204"/>
      </rPr>
      <t>комунальний заклад "Чернігівська обласна універсальна наукова  бібліотека імені Софії та Олександра Русових"</t>
    </r>
    <r>
      <rPr>
        <sz val="22"/>
        <rFont val="Times New Roman"/>
        <family val="1"/>
        <charset val="204"/>
      </rPr>
      <t>, комунальний заклад "Чернігівська обласна бібліотека для дітей" Чернігівської обласної ради, комунальний заклад "Чернігівська обласна бібліотека для юнацтва" Чернігівської обласної ради</t>
    </r>
  </si>
  <si>
    <r>
      <t xml:space="preserve">Департамент культури і туризму, національностей та релігій  Чернігівської обласної державної адміністрації, </t>
    </r>
    <r>
      <rPr>
        <sz val="22"/>
        <color rgb="FFFF0000"/>
        <rFont val="Times New Roman"/>
        <family val="1"/>
        <charset val="204"/>
      </rPr>
      <t>комунальний заклад "Чернігівська обласна універсальна наукова бібліотека   імені Софії та Олександра Русових"</t>
    </r>
    <r>
      <rPr>
        <sz val="22"/>
        <rFont val="Times New Roman"/>
        <family val="1"/>
        <charset val="204"/>
      </rPr>
      <t xml:space="preserve"> , комунальний заклад  "Чернігівський обласний художній музей імені Г.Галагана" Чернігівської обласної ради
</t>
    </r>
  </si>
  <si>
    <r>
      <t xml:space="preserve">Департамент культури і туризму, національностей та релігій  Чернігівської обласної державної адміністрації, </t>
    </r>
    <r>
      <rPr>
        <sz val="21"/>
        <color rgb="FFFF0000"/>
        <rFont val="Times New Roman"/>
        <family val="1"/>
        <charset val="204"/>
      </rPr>
      <t>комунальний заклад "Чернігівська обласна універсальна наукова бібліотека імені Софії та Олександра Русових"</t>
    </r>
    <r>
      <rPr>
        <sz val="21"/>
        <rFont val="Times New Roman"/>
        <family val="1"/>
        <charset val="204"/>
      </rPr>
      <t>, комунальний заклад "Чернігівська обласна бібліотека для дітей" Чернігівської обласної ради,комунальний заклад "Чернігівська обласна бібліотека для юнацтва" Чернігівської обласної ради</t>
    </r>
  </si>
  <si>
    <t>Департамент культури і туризму, національностей та релігій  Чернігівської обласної державної адміністрації, обласне комунальне концертно-видовищне підприємство “Чернігівський обласний філармонійний центр фестивалів та концертних програм”</t>
  </si>
  <si>
    <t>3.1 .Придбання сценічних костюмів та взуття для імерсивної вистави  за новелою М.Коцюбинського "Тіні забутих предків"  та патріотичної музичної казки " Українська душа"</t>
  </si>
  <si>
    <t>Департамент культури і туризму, національностей Чернігівської обласної державної адміністрації, Чернігівський обласний історичний музей ім. В.В.Тарновського</t>
  </si>
  <si>
    <t>Видатки обласного бюджету на організацію та проведення фестивалів  "Дотиком душі",  "Покровська книжкова толока" та реалізацію  мовно-літературного конкурсу "Барвінкова, веселкова, найдорожча рідна мова", поетичного марафону "Українська - це круто"</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</si>
</sst>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0.000"/>
    <numFmt numFmtId="167" formatCode="0.000"/>
  </numFmts>
  <fonts count="52" x14ac:knownFonts="1">
    <font>
      <sz val="11"/>
      <color theme="1"/>
      <name val="Calibri"/>
      <family val="2"/>
      <scheme val="minor"/>
    </font>
    <font>
      <sz val="11"/>
      <color theme="1"/>
      <name val="Calibri"/>
      <family val="2"/>
      <charset val="204"/>
      <scheme val="minor"/>
    </font>
    <font>
      <sz val="14"/>
      <color theme="1"/>
      <name val="Times New Roman"/>
      <family val="1"/>
      <charset val="204"/>
    </font>
    <font>
      <b/>
      <sz val="14"/>
      <color theme="1"/>
      <name val="Times New Roman"/>
      <family val="1"/>
      <charset val="204"/>
    </font>
    <font>
      <sz val="11"/>
      <color rgb="FF00B050"/>
      <name val="Calibri"/>
      <family val="2"/>
      <charset val="204"/>
      <scheme val="minor"/>
    </font>
    <font>
      <sz val="11"/>
      <color rgb="FF00B050"/>
      <name val="Calibri"/>
      <family val="2"/>
      <scheme val="minor"/>
    </font>
    <font>
      <sz val="14"/>
      <color rgb="FF00B050"/>
      <name val="Times New Roman"/>
      <family val="1"/>
      <charset val="204"/>
    </font>
    <font>
      <sz val="14"/>
      <name val="Times New Roman"/>
      <family val="1"/>
      <charset val="204"/>
    </font>
    <font>
      <sz val="11"/>
      <name val="Calibri"/>
      <family val="2"/>
      <scheme val="minor"/>
    </font>
    <font>
      <sz val="18"/>
      <name val="Times New Roman"/>
      <family val="1"/>
      <charset val="204"/>
    </font>
    <font>
      <b/>
      <sz val="16"/>
      <name val="Times New Roman"/>
      <family val="1"/>
      <charset val="204"/>
    </font>
    <font>
      <sz val="16"/>
      <name val="Calibri"/>
      <family val="2"/>
      <charset val="204"/>
      <scheme val="minor"/>
    </font>
    <font>
      <i/>
      <sz val="16"/>
      <name val="Times New Roman"/>
      <family val="1"/>
      <charset val="204"/>
    </font>
    <font>
      <sz val="16"/>
      <name val="Times New Roman"/>
      <family val="1"/>
      <charset val="204"/>
    </font>
    <font>
      <sz val="16"/>
      <name val="Calibri"/>
      <family val="2"/>
      <scheme val="minor"/>
    </font>
    <font>
      <sz val="16"/>
      <color rgb="FF00B050"/>
      <name val="Calibri"/>
      <family val="2"/>
      <scheme val="minor"/>
    </font>
    <font>
      <sz val="24"/>
      <name val="Times New Roman"/>
      <family val="1"/>
      <charset val="204"/>
    </font>
    <font>
      <sz val="24"/>
      <color theme="1"/>
      <name val="Calibri"/>
      <family val="2"/>
      <scheme val="minor"/>
    </font>
    <font>
      <b/>
      <sz val="22"/>
      <name val="Times New Roman"/>
      <family val="1"/>
      <charset val="204"/>
    </font>
    <font>
      <sz val="22"/>
      <name val="Calibri"/>
      <family val="2"/>
      <scheme val="minor"/>
    </font>
    <font>
      <sz val="18"/>
      <name val="Calibri"/>
      <family val="2"/>
      <charset val="204"/>
      <scheme val="minor"/>
    </font>
    <font>
      <sz val="18"/>
      <name val="Calibri"/>
      <family val="2"/>
      <scheme val="minor"/>
    </font>
    <font>
      <sz val="22"/>
      <name val="Times New Roman"/>
      <family val="1"/>
      <charset val="204"/>
    </font>
    <font>
      <sz val="20"/>
      <name val="Times New Roman"/>
      <family val="1"/>
      <charset val="204"/>
    </font>
    <font>
      <sz val="14"/>
      <color rgb="FF7030A0"/>
      <name val="Times New Roman"/>
      <family val="1"/>
      <charset val="204"/>
    </font>
    <font>
      <sz val="11"/>
      <color theme="1"/>
      <name val="Times New Roman"/>
      <family val="1"/>
      <charset val="204"/>
    </font>
    <font>
      <sz val="11"/>
      <color rgb="FFFF0000"/>
      <name val="Calibri"/>
      <family val="2"/>
      <scheme val="minor"/>
    </font>
    <font>
      <sz val="14"/>
      <color rgb="FFFF0000"/>
      <name val="Times New Roman"/>
      <family val="1"/>
      <charset val="204"/>
    </font>
    <font>
      <sz val="20"/>
      <name val="Calibri"/>
      <family val="2"/>
      <scheme val="minor"/>
    </font>
    <font>
      <sz val="22"/>
      <name val="Calibri"/>
      <family val="2"/>
      <charset val="204"/>
      <scheme val="minor"/>
    </font>
    <font>
      <i/>
      <sz val="22"/>
      <name val="Times New Roman"/>
      <family val="1"/>
      <charset val="204"/>
    </font>
    <font>
      <sz val="18"/>
      <color rgb="FF00B050"/>
      <name val="Calibri"/>
      <family val="2"/>
      <scheme val="minor"/>
    </font>
    <font>
      <sz val="20.9"/>
      <name val="Times New Roman"/>
      <family val="1"/>
      <charset val="204"/>
    </font>
    <font>
      <sz val="11"/>
      <color rgb="FF7030A0"/>
      <name val="Calibri"/>
      <family val="2"/>
      <scheme val="minor"/>
    </font>
    <font>
      <sz val="11"/>
      <color theme="5" tint="-0.249977111117893"/>
      <name val="Calibri"/>
      <family val="2"/>
      <scheme val="minor"/>
    </font>
    <font>
      <sz val="14"/>
      <color theme="5" tint="-0.249977111117893"/>
      <name val="Times New Roman"/>
      <family val="1"/>
      <charset val="204"/>
    </font>
    <font>
      <sz val="16"/>
      <color rgb="FFFF0000"/>
      <name val="Calibri"/>
      <family val="2"/>
      <scheme val="minor"/>
    </font>
    <font>
      <sz val="11"/>
      <color rgb="FF00B0F0"/>
      <name val="Calibri"/>
      <family val="2"/>
      <scheme val="minor"/>
    </font>
    <font>
      <sz val="14"/>
      <color rgb="FF00B0F0"/>
      <name val="Times New Roman"/>
      <family val="1"/>
      <charset val="204"/>
    </font>
    <font>
      <sz val="12"/>
      <name val="Times New Roman"/>
      <family val="1"/>
      <charset val="204"/>
    </font>
    <font>
      <sz val="22"/>
      <color theme="0"/>
      <name val="Times New Roman"/>
      <family val="1"/>
      <charset val="204"/>
    </font>
    <font>
      <sz val="20"/>
      <color theme="0"/>
      <name val="Calibri"/>
      <family val="2"/>
      <scheme val="minor"/>
    </font>
    <font>
      <sz val="22"/>
      <color theme="0"/>
      <name val="Calibri"/>
      <family val="2"/>
      <scheme val="minor"/>
    </font>
    <font>
      <sz val="18"/>
      <color theme="0"/>
      <name val="Calibri"/>
      <family val="2"/>
      <scheme val="minor"/>
    </font>
    <font>
      <sz val="22"/>
      <color theme="0"/>
      <name val="Calibri"/>
      <family val="2"/>
      <charset val="204"/>
      <scheme val="minor"/>
    </font>
    <font>
      <sz val="11"/>
      <color theme="0"/>
      <name val="Calibri"/>
      <family val="2"/>
      <scheme val="minor"/>
    </font>
    <font>
      <sz val="26"/>
      <name val="Calibri"/>
      <family val="2"/>
      <charset val="204"/>
      <scheme val="minor"/>
    </font>
    <font>
      <sz val="22"/>
      <color rgb="FFFF0000"/>
      <name val="Times New Roman"/>
      <family val="1"/>
      <charset val="204"/>
    </font>
    <font>
      <b/>
      <sz val="22"/>
      <color rgb="FFFF0000"/>
      <name val="Times New Roman"/>
      <family val="1"/>
      <charset val="204"/>
    </font>
    <font>
      <sz val="21"/>
      <name val="Times New Roman"/>
      <family val="1"/>
      <charset val="204"/>
    </font>
    <font>
      <sz val="21"/>
      <color rgb="FFFF0000"/>
      <name val="Times New Roman"/>
      <family val="1"/>
      <charset val="204"/>
    </font>
    <font>
      <sz val="16"/>
      <color rgb="FFFF0000"/>
      <name val="Times New Roman"/>
      <family val="1"/>
      <charset val="204"/>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bgColor theme="0"/>
      </patternFill>
    </fill>
    <fill>
      <patternFill patternType="solid">
        <fgColor theme="0"/>
        <bgColor rgb="FFFFFFFF"/>
      </patternFill>
    </fill>
    <fill>
      <patternFill patternType="solid">
        <fgColor theme="0" tint="-0.14999847407452621"/>
        <bgColor indexed="64"/>
      </patternFill>
    </fill>
    <fill>
      <patternFill patternType="solid">
        <fgColor rgb="FFFFFFCC"/>
        <bgColor indexed="64"/>
      </patternFill>
    </fill>
    <fill>
      <patternFill patternType="solid">
        <fgColor rgb="FF00B05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341">
    <xf numFmtId="0" fontId="0" fillId="0" borderId="0" xfId="0"/>
    <xf numFmtId="0" fontId="2" fillId="0" borderId="0" xfId="0" applyFont="1" applyAlignment="1">
      <alignment horizontal="center" vertical="center"/>
    </xf>
    <xf numFmtId="0" fontId="2" fillId="0" borderId="0" xfId="0" applyFont="1" applyAlignment="1">
      <alignment vertical="center"/>
    </xf>
    <xf numFmtId="0" fontId="0" fillId="0" borderId="0" xfId="0" applyBorder="1"/>
    <xf numFmtId="0" fontId="2" fillId="0" borderId="0" xfId="0" applyFont="1"/>
    <xf numFmtId="0" fontId="1" fillId="0" borderId="0" xfId="0" applyFont="1" applyAlignment="1">
      <alignment vertical="center" wrapText="1"/>
    </xf>
    <xf numFmtId="0" fontId="2" fillId="0" borderId="0" xfId="0" applyFont="1" applyAlignment="1">
      <alignment horizontal="left"/>
    </xf>
    <xf numFmtId="0" fontId="2" fillId="0" borderId="0" xfId="0" applyFont="1" applyAlignment="1">
      <alignment horizontal="left" vertical="center" wrapText="1"/>
    </xf>
    <xf numFmtId="0" fontId="2" fillId="0" borderId="1" xfId="0" applyFont="1" applyBorder="1"/>
    <xf numFmtId="0" fontId="0" fillId="0" borderId="1" xfId="0" applyBorder="1"/>
    <xf numFmtId="0" fontId="2" fillId="0" borderId="0" xfId="0" applyFont="1" applyBorder="1"/>
    <xf numFmtId="0" fontId="2" fillId="0" borderId="2" xfId="0" applyFont="1" applyBorder="1"/>
    <xf numFmtId="0" fontId="5" fillId="0" borderId="0" xfId="0" applyFont="1" applyBorder="1"/>
    <xf numFmtId="0" fontId="2" fillId="2" borderId="0" xfId="0" applyFont="1" applyFill="1" applyBorder="1"/>
    <xf numFmtId="0" fontId="2" fillId="2" borderId="1" xfId="0" applyFont="1" applyFill="1" applyBorder="1"/>
    <xf numFmtId="0" fontId="6" fillId="0" borderId="0" xfId="0" applyFont="1" applyBorder="1"/>
    <xf numFmtId="0" fontId="6" fillId="2" borderId="0" xfId="0" applyFont="1" applyFill="1" applyBorder="1"/>
    <xf numFmtId="0" fontId="6" fillId="0" borderId="0" xfId="0" applyFont="1" applyBorder="1" applyAlignment="1">
      <alignment vertical="center" wrapText="1"/>
    </xf>
    <xf numFmtId="0" fontId="6" fillId="2" borderId="0" xfId="0" applyFont="1" applyFill="1" applyBorder="1" applyAlignment="1">
      <alignment vertical="center" wrapText="1"/>
    </xf>
    <xf numFmtId="0" fontId="4" fillId="0" borderId="0" xfId="0" applyFont="1" applyBorder="1" applyAlignment="1">
      <alignment vertical="center" wrapText="1"/>
    </xf>
    <xf numFmtId="0" fontId="7" fillId="0" borderId="0" xfId="0" applyFont="1" applyBorder="1"/>
    <xf numFmtId="0" fontId="7" fillId="2" borderId="0" xfId="0" applyFont="1" applyFill="1" applyBorder="1"/>
    <xf numFmtId="0" fontId="8" fillId="0" borderId="0" xfId="0" applyFont="1" applyBorder="1"/>
    <xf numFmtId="0" fontId="8" fillId="0" borderId="1" xfId="0" applyFont="1" applyBorder="1"/>
    <xf numFmtId="0" fontId="2" fillId="0" borderId="1" xfId="0" applyFont="1" applyFill="1" applyBorder="1" applyAlignment="1">
      <alignment horizontal="center" vertical="center" wrapText="1"/>
    </xf>
    <xf numFmtId="0" fontId="2" fillId="0" borderId="0" xfId="0" applyFont="1" applyFill="1"/>
    <xf numFmtId="0" fontId="2" fillId="0" borderId="1" xfId="0" applyFont="1" applyFill="1" applyBorder="1" applyAlignment="1">
      <alignment vertical="center" wrapText="1"/>
    </xf>
    <xf numFmtId="165"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65" fontId="2" fillId="0" borderId="1" xfId="0" applyNumberFormat="1" applyFont="1" applyFill="1" applyBorder="1" applyAlignment="1">
      <alignment horizontal="center" vertical="center" wrapText="1"/>
    </xf>
    <xf numFmtId="0" fontId="3" fillId="0" borderId="1" xfId="0" applyFont="1" applyFill="1" applyBorder="1" applyAlignment="1">
      <alignment vertical="center" wrapText="1"/>
    </xf>
    <xf numFmtId="0" fontId="10" fillId="2"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2" borderId="1" xfId="0" applyFont="1" applyFill="1" applyBorder="1" applyAlignment="1">
      <alignment horizontal="center" vertical="center" wrapText="1"/>
    </xf>
    <xf numFmtId="0" fontId="13" fillId="0" borderId="1" xfId="0" applyFont="1" applyBorder="1" applyAlignment="1">
      <alignment horizontal="left" vertical="center" wrapText="1"/>
    </xf>
    <xf numFmtId="164" fontId="13" fillId="2" borderId="1" xfId="0" applyNumberFormat="1" applyFont="1" applyFill="1" applyBorder="1" applyAlignment="1">
      <alignment horizontal="center" vertical="center" wrapText="1"/>
    </xf>
    <xf numFmtId="2" fontId="13" fillId="2" borderId="1" xfId="0" applyNumberFormat="1" applyFont="1" applyFill="1" applyBorder="1" applyAlignment="1">
      <alignment horizontal="center" vertical="center" wrapText="1"/>
    </xf>
    <xf numFmtId="165" fontId="13" fillId="2" borderId="1" xfId="0" applyNumberFormat="1" applyFont="1" applyFill="1" applyBorder="1" applyAlignment="1">
      <alignment horizontal="center" vertical="center" wrapText="1"/>
    </xf>
    <xf numFmtId="1" fontId="13" fillId="2" borderId="1" xfId="0" applyNumberFormat="1" applyFont="1" applyFill="1" applyBorder="1" applyAlignment="1">
      <alignment horizontal="center" vertical="center" wrapText="1"/>
    </xf>
    <xf numFmtId="1" fontId="13" fillId="0" borderId="1" xfId="0" applyNumberFormat="1" applyFont="1" applyBorder="1" applyAlignment="1">
      <alignment horizontal="center" vertical="center" wrapText="1"/>
    </xf>
    <xf numFmtId="4" fontId="13" fillId="2" borderId="1" xfId="0" applyNumberFormat="1" applyFont="1" applyFill="1" applyBorder="1" applyAlignment="1">
      <alignment horizontal="center" vertical="center" wrapText="1"/>
    </xf>
    <xf numFmtId="0" fontId="14" fillId="0" borderId="0" xfId="0" applyFont="1" applyBorder="1"/>
    <xf numFmtId="0" fontId="13" fillId="0" borderId="1" xfId="0" applyFont="1" applyBorder="1" applyAlignment="1">
      <alignment horizontal="center" vertical="center" wrapText="1"/>
    </xf>
    <xf numFmtId="0" fontId="13" fillId="0" borderId="1" xfId="0" applyFont="1" applyBorder="1" applyAlignment="1">
      <alignment vertical="center" wrapText="1"/>
    </xf>
    <xf numFmtId="0" fontId="13" fillId="0" borderId="1" xfId="0" applyFont="1" applyFill="1" applyBorder="1" applyAlignment="1">
      <alignment horizontal="center" vertical="center" wrapText="1"/>
    </xf>
    <xf numFmtId="0" fontId="11" fillId="0" borderId="0" xfId="0" applyFont="1" applyFill="1" applyBorder="1" applyAlignment="1">
      <alignment vertical="center" wrapText="1"/>
    </xf>
    <xf numFmtId="0" fontId="10" fillId="0" borderId="1" xfId="0" applyFont="1" applyBorder="1" applyAlignment="1">
      <alignment horizontal="center" vertical="center" wrapText="1"/>
    </xf>
    <xf numFmtId="0" fontId="14" fillId="0" borderId="1" xfId="0" applyFont="1" applyBorder="1"/>
    <xf numFmtId="0" fontId="15" fillId="0" borderId="0" xfId="0" applyFont="1" applyBorder="1"/>
    <xf numFmtId="0" fontId="15" fillId="0" borderId="1" xfId="0" applyFont="1" applyBorder="1"/>
    <xf numFmtId="0" fontId="15" fillId="0" borderId="0" xfId="0" applyFont="1" applyFill="1" applyBorder="1"/>
    <xf numFmtId="0" fontId="15" fillId="0" borderId="1" xfId="0" applyFont="1" applyFill="1" applyBorder="1"/>
    <xf numFmtId="0" fontId="15" fillId="0" borderId="5" xfId="0" applyFont="1" applyBorder="1"/>
    <xf numFmtId="0" fontId="19" fillId="0" borderId="0" xfId="0" applyFont="1" applyBorder="1"/>
    <xf numFmtId="0" fontId="19" fillId="0" borderId="1" xfId="0" applyFont="1" applyBorder="1"/>
    <xf numFmtId="0" fontId="9" fillId="0" borderId="0" xfId="0" applyFont="1" applyBorder="1" applyAlignment="1">
      <alignment vertical="center" wrapText="1"/>
    </xf>
    <xf numFmtId="0" fontId="20" fillId="0" borderId="0" xfId="0" applyFont="1" applyBorder="1" applyAlignment="1">
      <alignment vertical="center" wrapText="1"/>
    </xf>
    <xf numFmtId="0" fontId="21" fillId="0" borderId="0" xfId="0" applyFont="1" applyBorder="1"/>
    <xf numFmtId="0" fontId="0" fillId="3" borderId="0" xfId="0" applyFill="1"/>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0" fillId="2" borderId="0" xfId="0" applyFill="1"/>
    <xf numFmtId="0" fontId="25" fillId="0" borderId="0" xfId="0" applyFont="1"/>
    <xf numFmtId="0" fontId="25" fillId="0" borderId="0" xfId="0" applyFont="1" applyAlignment="1">
      <alignment horizontal="right"/>
    </xf>
    <xf numFmtId="0" fontId="13" fillId="2" borderId="1" xfId="0" applyFont="1" applyFill="1" applyBorder="1" applyAlignment="1">
      <alignment vertical="center" wrapText="1"/>
    </xf>
    <xf numFmtId="0" fontId="24" fillId="2" borderId="0" xfId="0" applyFont="1" applyFill="1" applyBorder="1" applyAlignment="1">
      <alignment vertical="top" wrapText="1"/>
    </xf>
    <xf numFmtId="0" fontId="26" fillId="2" borderId="0" xfId="0" applyFont="1" applyFill="1"/>
    <xf numFmtId="0" fontId="27" fillId="2" borderId="0" xfId="0" applyFont="1" applyFill="1" applyBorder="1" applyAlignment="1">
      <alignment vertical="top" wrapText="1"/>
    </xf>
    <xf numFmtId="0" fontId="2" fillId="0" borderId="1" xfId="0" applyFont="1" applyFill="1" applyBorder="1" applyAlignment="1">
      <alignment horizontal="center" vertical="center" wrapText="1"/>
    </xf>
    <xf numFmtId="0" fontId="7" fillId="0" borderId="1" xfId="0" applyFont="1" applyBorder="1"/>
    <xf numFmtId="0" fontId="7" fillId="2" borderId="1" xfId="0" applyFont="1" applyFill="1" applyBorder="1"/>
    <xf numFmtId="0" fontId="0" fillId="2" borderId="0" xfId="0" applyFill="1" applyProtection="1">
      <protection locked="0"/>
    </xf>
    <xf numFmtId="0" fontId="17" fillId="2" borderId="0" xfId="0" applyFont="1" applyFill="1" applyProtection="1">
      <protection locked="0"/>
    </xf>
    <xf numFmtId="0" fontId="5" fillId="2" borderId="0" xfId="0" applyFont="1" applyFill="1" applyProtection="1">
      <protection locked="0"/>
    </xf>
    <xf numFmtId="3" fontId="22" fillId="2" borderId="1" xfId="0" applyNumberFormat="1" applyFont="1" applyFill="1" applyBorder="1" applyAlignment="1" applyProtection="1">
      <alignment horizontal="center" vertical="center" wrapText="1"/>
      <protection locked="0"/>
    </xf>
    <xf numFmtId="3" fontId="18" fillId="2" borderId="1" xfId="0" applyNumberFormat="1" applyFont="1" applyFill="1" applyBorder="1" applyAlignment="1" applyProtection="1">
      <alignment horizontal="center" vertical="center" wrapText="1"/>
      <protection locked="0"/>
    </xf>
    <xf numFmtId="0" fontId="14" fillId="2" borderId="0" xfId="0" applyFont="1" applyFill="1" applyProtection="1">
      <protection locked="0"/>
    </xf>
    <xf numFmtId="0" fontId="14" fillId="2" borderId="0" xfId="0" applyFont="1" applyFill="1" applyAlignment="1" applyProtection="1">
      <alignment horizontal="right" vertical="top"/>
      <protection locked="0"/>
    </xf>
    <xf numFmtId="16" fontId="22" fillId="2" borderId="1" xfId="0" applyNumberFormat="1" applyFont="1" applyFill="1" applyBorder="1" applyAlignment="1" applyProtection="1">
      <alignment horizontal="center" vertical="center" wrapText="1"/>
      <protection locked="0"/>
    </xf>
    <xf numFmtId="0" fontId="22" fillId="2" borderId="1" xfId="0" applyFont="1" applyFill="1" applyBorder="1" applyAlignment="1" applyProtection="1">
      <alignment horizontal="left" vertical="center" wrapText="1"/>
      <protection locked="0"/>
    </xf>
    <xf numFmtId="0" fontId="22" fillId="2" borderId="1" xfId="0" applyFont="1" applyFill="1" applyBorder="1" applyAlignment="1" applyProtection="1">
      <alignment vertical="center" wrapText="1"/>
      <protection locked="0"/>
    </xf>
    <xf numFmtId="0" fontId="22" fillId="2" borderId="1" xfId="0" applyFont="1" applyFill="1" applyBorder="1" applyAlignment="1" applyProtection="1">
      <alignment vertical="center"/>
      <protection locked="0"/>
    </xf>
    <xf numFmtId="0" fontId="28" fillId="2" borderId="0" xfId="0" applyFont="1" applyFill="1" applyProtection="1">
      <protection locked="0"/>
    </xf>
    <xf numFmtId="0" fontId="19" fillId="2" borderId="0" xfId="0" applyFont="1" applyFill="1" applyProtection="1">
      <protection locked="0"/>
    </xf>
    <xf numFmtId="0" fontId="8" fillId="2" borderId="0" xfId="0" applyFont="1" applyFill="1" applyProtection="1">
      <protection locked="0"/>
    </xf>
    <xf numFmtId="0" fontId="8" fillId="0" borderId="0" xfId="0" applyFont="1" applyProtection="1">
      <protection locked="0"/>
    </xf>
    <xf numFmtId="0" fontId="26" fillId="0" borderId="0" xfId="0" applyFont="1" applyProtection="1">
      <protection locked="0"/>
    </xf>
    <xf numFmtId="0" fontId="0" fillId="0" borderId="0" xfId="0" applyProtection="1">
      <protection locked="0"/>
    </xf>
    <xf numFmtId="0" fontId="14" fillId="6" borderId="0" xfId="0" applyFont="1" applyFill="1" applyProtection="1">
      <protection locked="0"/>
    </xf>
    <xf numFmtId="3" fontId="22" fillId="2" borderId="1" xfId="0" applyNumberFormat="1" applyFont="1" applyFill="1" applyBorder="1" applyAlignment="1" applyProtection="1">
      <alignment horizontal="center" vertical="center"/>
      <protection locked="0"/>
    </xf>
    <xf numFmtId="165" fontId="18" fillId="2" borderId="1" xfId="0" applyNumberFormat="1" applyFont="1" applyFill="1" applyBorder="1" applyAlignment="1" applyProtection="1">
      <alignment horizontal="center" vertical="center" wrapText="1"/>
      <protection locked="0"/>
    </xf>
    <xf numFmtId="0" fontId="15" fillId="2" borderId="0" xfId="0" applyFont="1" applyFill="1" applyProtection="1">
      <protection locked="0"/>
    </xf>
    <xf numFmtId="3" fontId="22" fillId="2" borderId="1" xfId="0" applyNumberFormat="1" applyFont="1" applyFill="1" applyBorder="1" applyAlignment="1" applyProtection="1">
      <alignment vertical="center"/>
      <protection locked="0"/>
    </xf>
    <xf numFmtId="0" fontId="15" fillId="2" borderId="0" xfId="0" applyFont="1" applyFill="1" applyAlignment="1" applyProtection="1">
      <alignment horizontal="right" vertical="top"/>
      <protection locked="0"/>
    </xf>
    <xf numFmtId="0" fontId="31" fillId="2" borderId="0" xfId="0" applyFont="1" applyFill="1" applyProtection="1">
      <protection locked="0"/>
    </xf>
    <xf numFmtId="0" fontId="22" fillId="2" borderId="1" xfId="0" applyFont="1" applyFill="1" applyBorder="1" applyAlignment="1" applyProtection="1">
      <alignment horizontal="center" vertical="center" textRotation="90" wrapText="1"/>
      <protection locked="0"/>
    </xf>
    <xf numFmtId="0" fontId="19" fillId="2" borderId="0" xfId="0" applyFont="1" applyFill="1" applyBorder="1" applyProtection="1">
      <protection locked="0"/>
    </xf>
    <xf numFmtId="0" fontId="29" fillId="2" borderId="0" xfId="0" applyFont="1" applyFill="1" applyBorder="1" applyAlignment="1" applyProtection="1">
      <alignment horizontal="left" vertical="top" wrapText="1"/>
      <protection locked="0"/>
    </xf>
    <xf numFmtId="0" fontId="19" fillId="2" borderId="0" xfId="0" applyFont="1" applyFill="1" applyBorder="1" applyAlignment="1" applyProtection="1">
      <alignment horizontal="left" vertical="top"/>
      <protection locked="0"/>
    </xf>
    <xf numFmtId="0" fontId="22" fillId="2" borderId="0" xfId="0" applyFont="1" applyFill="1" applyBorder="1" applyAlignment="1" applyProtection="1">
      <alignment horizontal="left" vertical="center" indent="3"/>
      <protection locked="0"/>
    </xf>
    <xf numFmtId="0" fontId="22" fillId="2" borderId="0" xfId="0" applyFont="1" applyFill="1" applyBorder="1" applyAlignment="1" applyProtection="1">
      <alignment horizontal="left" vertical="center" indent="15"/>
      <protection locked="0"/>
    </xf>
    <xf numFmtId="0" fontId="18" fillId="2" borderId="0" xfId="0" applyFont="1" applyFill="1" applyBorder="1" applyAlignment="1" applyProtection="1">
      <alignment horizontal="center" vertical="center"/>
      <protection locked="0"/>
    </xf>
    <xf numFmtId="0" fontId="22" fillId="2" borderId="1" xfId="0" applyFont="1" applyFill="1" applyBorder="1" applyAlignment="1" applyProtection="1">
      <alignment horizontal="center" vertical="top" wrapText="1"/>
      <protection locked="0"/>
    </xf>
    <xf numFmtId="17" fontId="22" fillId="2" borderId="1" xfId="0" applyNumberFormat="1" applyFont="1" applyFill="1" applyBorder="1" applyAlignment="1" applyProtection="1">
      <alignment vertical="center" wrapText="1"/>
      <protection locked="0"/>
    </xf>
    <xf numFmtId="0" fontId="22" fillId="2" borderId="0" xfId="0" applyFont="1" applyFill="1" applyBorder="1" applyAlignment="1" applyProtection="1">
      <alignment vertical="center"/>
      <protection locked="0"/>
    </xf>
    <xf numFmtId="0" fontId="29" fillId="2" borderId="0" xfId="0" applyFont="1" applyFill="1" applyAlignment="1" applyProtection="1">
      <alignment vertical="center" wrapText="1"/>
      <protection locked="0"/>
    </xf>
    <xf numFmtId="0" fontId="29" fillId="2" borderId="0" xfId="0" applyFont="1" applyFill="1" applyAlignment="1" applyProtection="1">
      <alignment horizontal="left" vertical="top" wrapText="1"/>
      <protection locked="0"/>
    </xf>
    <xf numFmtId="0" fontId="22" fillId="2" borderId="0" xfId="0" applyFont="1" applyFill="1" applyAlignment="1" applyProtection="1">
      <alignment vertical="center"/>
      <protection locked="0"/>
    </xf>
    <xf numFmtId="0" fontId="19" fillId="2" borderId="0" xfId="0" applyFont="1" applyFill="1" applyAlignment="1" applyProtection="1">
      <alignment horizontal="left" vertical="top"/>
      <protection locked="0"/>
    </xf>
    <xf numFmtId="165" fontId="22" fillId="2" borderId="1" xfId="0" applyNumberFormat="1" applyFont="1" applyFill="1" applyBorder="1" applyAlignment="1" applyProtection="1">
      <alignment vertical="center" wrapText="1"/>
      <protection locked="0"/>
    </xf>
    <xf numFmtId="0" fontId="5" fillId="2" borderId="0" xfId="0" applyFont="1" applyFill="1"/>
    <xf numFmtId="0" fontId="6" fillId="2" borderId="0" xfId="0" applyFont="1" applyFill="1" applyBorder="1" applyAlignment="1">
      <alignment vertical="top" wrapText="1"/>
    </xf>
    <xf numFmtId="0" fontId="33" fillId="2" borderId="0" xfId="0" applyFont="1" applyFill="1"/>
    <xf numFmtId="0" fontId="34" fillId="2" borderId="0" xfId="0" applyFont="1" applyFill="1"/>
    <xf numFmtId="0" fontId="35" fillId="2" borderId="13" xfId="0" applyFont="1" applyFill="1" applyBorder="1" applyAlignment="1">
      <alignment vertical="top" wrapText="1"/>
    </xf>
    <xf numFmtId="0" fontId="8" fillId="0" borderId="0" xfId="0" applyFont="1"/>
    <xf numFmtId="0" fontId="22" fillId="2" borderId="2" xfId="0" applyFont="1" applyFill="1" applyBorder="1" applyAlignment="1" applyProtection="1">
      <alignment horizontal="center" vertical="center" wrapText="1"/>
      <protection locked="0"/>
    </xf>
    <xf numFmtId="0" fontId="22" fillId="2" borderId="3" xfId="0" applyFont="1" applyFill="1" applyBorder="1" applyAlignment="1" applyProtection="1">
      <alignment horizontal="center" vertical="center" wrapText="1"/>
      <protection locked="0"/>
    </xf>
    <xf numFmtId="0" fontId="22" fillId="2" borderId="0" xfId="0" applyFont="1" applyFill="1" applyBorder="1" applyAlignment="1" applyProtection="1">
      <alignment horizontal="center" vertical="center" wrapText="1"/>
      <protection locked="0"/>
    </xf>
    <xf numFmtId="0" fontId="30" fillId="2" borderId="0" xfId="0" applyFont="1" applyFill="1" applyBorder="1" applyAlignment="1" applyProtection="1">
      <alignment vertical="center" wrapText="1"/>
      <protection locked="0"/>
    </xf>
    <xf numFmtId="0" fontId="18" fillId="2" borderId="0" xfId="0" applyFont="1" applyFill="1" applyBorder="1" applyAlignment="1" applyProtection="1">
      <alignment vertical="center" wrapText="1"/>
      <protection locked="0"/>
    </xf>
    <xf numFmtId="0" fontId="22" fillId="2" borderId="0" xfId="0" applyFont="1" applyFill="1" applyBorder="1" applyAlignment="1" applyProtection="1">
      <alignment vertical="center" wrapText="1"/>
      <protection locked="0"/>
    </xf>
    <xf numFmtId="0" fontId="29" fillId="2" borderId="0" xfId="0" applyFont="1" applyFill="1" applyBorder="1" applyAlignment="1" applyProtection="1">
      <alignment vertical="center" wrapText="1"/>
      <protection locked="0"/>
    </xf>
    <xf numFmtId="0" fontId="18" fillId="2" borderId="0" xfId="0" applyFont="1" applyFill="1" applyBorder="1" applyAlignment="1" applyProtection="1">
      <alignment horizontal="center" vertical="center" wrapText="1"/>
      <protection locked="0"/>
    </xf>
    <xf numFmtId="0" fontId="22" fillId="2" borderId="1" xfId="0" applyFont="1" applyFill="1" applyBorder="1" applyAlignment="1" applyProtection="1">
      <alignment horizontal="center" vertical="center" wrapText="1"/>
      <protection locked="0"/>
    </xf>
    <xf numFmtId="165" fontId="22" fillId="2" borderId="1" xfId="0" applyNumberFormat="1" applyFont="1" applyFill="1" applyBorder="1" applyAlignment="1" applyProtection="1">
      <alignment horizontal="center" vertical="center" wrapText="1"/>
      <protection locked="0"/>
    </xf>
    <xf numFmtId="0" fontId="18" fillId="2" borderId="7" xfId="0" applyFont="1" applyFill="1" applyBorder="1" applyAlignment="1" applyProtection="1">
      <alignment horizontal="center" vertical="top" wrapText="1"/>
      <protection locked="0"/>
    </xf>
    <xf numFmtId="0" fontId="18" fillId="2" borderId="1" xfId="0" applyFont="1" applyFill="1" applyBorder="1" applyAlignment="1" applyProtection="1">
      <alignment horizontal="center" vertical="center" wrapText="1"/>
      <protection locked="0"/>
    </xf>
    <xf numFmtId="0" fontId="32" fillId="2" borderId="2" xfId="0" applyFont="1" applyFill="1" applyBorder="1" applyAlignment="1" applyProtection="1">
      <alignment horizontal="center" vertical="center" wrapText="1"/>
      <protection locked="0"/>
    </xf>
    <xf numFmtId="0" fontId="32" fillId="2" borderId="3" xfId="0" applyFont="1" applyFill="1" applyBorder="1" applyAlignment="1" applyProtection="1">
      <alignment horizontal="center" vertical="center" wrapText="1"/>
      <protection locked="0"/>
    </xf>
    <xf numFmtId="0" fontId="22" fillId="2" borderId="0" xfId="0" applyFont="1" applyFill="1" applyAlignment="1" applyProtection="1">
      <alignment horizontal="center" vertical="center" wrapText="1"/>
      <protection locked="0"/>
    </xf>
    <xf numFmtId="0" fontId="22" fillId="2" borderId="1" xfId="0" applyFont="1" applyFill="1" applyBorder="1" applyAlignment="1" applyProtection="1">
      <alignment horizontal="center" vertical="center" wrapText="1"/>
      <protection locked="0"/>
    </xf>
    <xf numFmtId="0" fontId="36" fillId="2" borderId="0" xfId="0" applyFont="1" applyFill="1" applyProtection="1">
      <protection locked="0"/>
    </xf>
    <xf numFmtId="0" fontId="22" fillId="2" borderId="5" xfId="0" applyFont="1" applyFill="1" applyBorder="1" applyAlignment="1" applyProtection="1">
      <alignment vertical="center" wrapText="1"/>
      <protection locked="0"/>
    </xf>
    <xf numFmtId="165" fontId="0" fillId="0" borderId="0" xfId="0" applyNumberFormat="1"/>
    <xf numFmtId="0" fontId="36" fillId="2" borderId="0" xfId="0" applyFont="1" applyFill="1" applyAlignment="1" applyProtection="1">
      <alignment horizontal="right" vertical="top"/>
      <protection locked="0"/>
    </xf>
    <xf numFmtId="0" fontId="8" fillId="2" borderId="0" xfId="0" applyFont="1" applyFill="1"/>
    <xf numFmtId="3" fontId="13" fillId="2" borderId="1" xfId="0" applyNumberFormat="1" applyFont="1" applyFill="1" applyBorder="1" applyAlignment="1">
      <alignment horizontal="center" vertical="center" wrapText="1"/>
    </xf>
    <xf numFmtId="164"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37" fillId="2" borderId="0" xfId="0" applyFont="1" applyFill="1"/>
    <xf numFmtId="0" fontId="38" fillId="2" borderId="0" xfId="0" applyFont="1" applyFill="1" applyBorder="1" applyAlignment="1">
      <alignment vertical="top" wrapText="1"/>
    </xf>
    <xf numFmtId="0" fontId="13" fillId="2"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8" fillId="3" borderId="0" xfId="0" applyFont="1" applyFill="1"/>
    <xf numFmtId="0" fontId="8" fillId="2" borderId="0" xfId="0" applyFont="1" applyFill="1" applyAlignment="1">
      <alignment horizontal="center"/>
    </xf>
    <xf numFmtId="3" fontId="13" fillId="4" borderId="12" xfId="0" applyNumberFormat="1" applyFont="1" applyFill="1" applyBorder="1" applyAlignment="1">
      <alignment horizontal="center" vertical="center" wrapText="1"/>
    </xf>
    <xf numFmtId="3" fontId="13" fillId="4" borderId="13" xfId="0" applyNumberFormat="1" applyFont="1" applyFill="1" applyBorder="1" applyAlignment="1">
      <alignment horizontal="center" vertical="center" wrapText="1"/>
    </xf>
    <xf numFmtId="0" fontId="13" fillId="2" borderId="2" xfId="0" applyFont="1" applyFill="1" applyBorder="1" applyAlignment="1">
      <alignment vertical="center" wrapText="1"/>
    </xf>
    <xf numFmtId="164" fontId="12" fillId="2" borderId="1" xfId="0" applyNumberFormat="1" applyFont="1" applyFill="1" applyBorder="1" applyAlignment="1">
      <alignment horizontal="center" vertical="center" wrapText="1"/>
    </xf>
    <xf numFmtId="1" fontId="13" fillId="5" borderId="1" xfId="0" applyNumberFormat="1" applyFont="1" applyFill="1" applyBorder="1" applyAlignment="1">
      <alignment horizontal="center" vertical="center" wrapText="1"/>
    </xf>
    <xf numFmtId="164" fontId="13" fillId="5" borderId="1" xfId="0" applyNumberFormat="1" applyFont="1" applyFill="1" applyBorder="1" applyAlignment="1">
      <alignment horizontal="center" vertical="center" wrapText="1"/>
    </xf>
    <xf numFmtId="166" fontId="8" fillId="2" borderId="0" xfId="0" applyNumberFormat="1" applyFont="1" applyFill="1"/>
    <xf numFmtId="0" fontId="13" fillId="4" borderId="12" xfId="0" applyFont="1" applyFill="1" applyBorder="1" applyAlignment="1">
      <alignment horizontal="center" vertical="center" wrapText="1"/>
    </xf>
    <xf numFmtId="164" fontId="13" fillId="2" borderId="6" xfId="0" applyNumberFormat="1" applyFont="1" applyFill="1" applyBorder="1" applyAlignment="1">
      <alignment horizontal="center" vertical="center" wrapText="1"/>
    </xf>
    <xf numFmtId="0" fontId="13" fillId="2" borderId="1" xfId="0" applyFont="1" applyFill="1" applyBorder="1" applyAlignment="1">
      <alignment vertical="top" wrapText="1"/>
    </xf>
    <xf numFmtId="1" fontId="7" fillId="5" borderId="14" xfId="0" applyNumberFormat="1" applyFont="1" applyFill="1" applyBorder="1" applyAlignment="1">
      <alignment horizontal="center" vertical="center" wrapText="1"/>
    </xf>
    <xf numFmtId="1" fontId="7" fillId="5" borderId="12" xfId="0" applyNumberFormat="1" applyFont="1" applyFill="1" applyBorder="1" applyAlignment="1">
      <alignment horizontal="center" vertical="center" wrapText="1"/>
    </xf>
    <xf numFmtId="1" fontId="7" fillId="5" borderId="1" xfId="0" applyNumberFormat="1" applyFont="1" applyFill="1" applyBorder="1" applyAlignment="1">
      <alignment horizontal="center" vertical="center" wrapText="1"/>
    </xf>
    <xf numFmtId="164" fontId="39" fillId="2" borderId="1" xfId="0" applyNumberFormat="1" applyFont="1" applyFill="1" applyBorder="1" applyAlignment="1">
      <alignment horizontal="center" vertical="center" wrapText="1"/>
    </xf>
    <xf numFmtId="164" fontId="7" fillId="5" borderId="1" xfId="0" applyNumberFormat="1" applyFont="1" applyFill="1" applyBorder="1" applyAlignment="1">
      <alignment horizontal="center" vertical="center" wrapText="1"/>
    </xf>
    <xf numFmtId="165" fontId="14" fillId="2" borderId="1" xfId="0" applyNumberFormat="1" applyFont="1" applyFill="1" applyBorder="1" applyAlignment="1">
      <alignment horizontal="center" vertical="center"/>
    </xf>
    <xf numFmtId="0" fontId="41" fillId="2" borderId="0" xfId="0" applyFont="1" applyFill="1" applyProtection="1">
      <protection locked="0"/>
    </xf>
    <xf numFmtId="0" fontId="42" fillId="2" borderId="0" xfId="0" applyFont="1" applyFill="1" applyProtection="1">
      <protection locked="0"/>
    </xf>
    <xf numFmtId="0" fontId="40" fillId="2" borderId="0" xfId="0" applyFont="1" applyFill="1" applyAlignment="1" applyProtection="1">
      <alignment vertical="center" wrapText="1"/>
      <protection locked="0"/>
    </xf>
    <xf numFmtId="167" fontId="40" fillId="2" borderId="0" xfId="0" applyNumberFormat="1" applyFont="1" applyFill="1" applyAlignment="1" applyProtection="1">
      <alignment vertical="center" wrapText="1"/>
      <protection locked="0"/>
    </xf>
    <xf numFmtId="0" fontId="43" fillId="2" borderId="0" xfId="0" applyFont="1" applyFill="1" applyProtection="1">
      <protection locked="0"/>
    </xf>
    <xf numFmtId="0" fontId="43" fillId="0" borderId="0" xfId="0" applyFont="1" applyProtection="1">
      <protection locked="0"/>
    </xf>
    <xf numFmtId="0" fontId="44" fillId="2" borderId="0" xfId="0" applyFont="1" applyFill="1" applyBorder="1" applyAlignment="1" applyProtection="1">
      <alignment vertical="center" wrapText="1"/>
      <protection locked="0"/>
    </xf>
    <xf numFmtId="0" fontId="40" fillId="2" borderId="0" xfId="0" applyFont="1" applyFill="1" applyBorder="1" applyAlignment="1" applyProtection="1">
      <alignment vertical="center" wrapText="1"/>
      <protection locked="0"/>
    </xf>
    <xf numFmtId="166" fontId="40" fillId="2" borderId="0" xfId="0" applyNumberFormat="1" applyFont="1" applyFill="1" applyBorder="1" applyAlignment="1" applyProtection="1">
      <alignment vertical="center" wrapText="1"/>
      <protection locked="0"/>
    </xf>
    <xf numFmtId="0" fontId="45" fillId="2" borderId="0" xfId="0" applyFont="1" applyFill="1" applyProtection="1">
      <protection locked="0"/>
    </xf>
    <xf numFmtId="0" fontId="45" fillId="0" borderId="0" xfId="0" applyFont="1" applyProtection="1">
      <protection locked="0"/>
    </xf>
    <xf numFmtId="0" fontId="42" fillId="2" borderId="0" xfId="0" applyFont="1" applyFill="1" applyBorder="1" applyProtection="1">
      <protection locked="0"/>
    </xf>
    <xf numFmtId="0" fontId="22" fillId="2" borderId="1" xfId="0" applyFont="1" applyFill="1" applyBorder="1" applyAlignment="1" applyProtection="1">
      <alignment horizontal="center" vertical="center" wrapText="1"/>
      <protection locked="0"/>
    </xf>
    <xf numFmtId="0" fontId="13" fillId="2" borderId="12" xfId="0" applyFont="1" applyFill="1" applyBorder="1" applyAlignment="1">
      <alignment vertical="top" wrapText="1"/>
    </xf>
    <xf numFmtId="0" fontId="13" fillId="2" borderId="1" xfId="0" applyFont="1" applyFill="1" applyBorder="1" applyAlignment="1">
      <alignment horizontal="left" vertical="center" wrapText="1"/>
    </xf>
    <xf numFmtId="0" fontId="22" fillId="2" borderId="5" xfId="0" applyFont="1" applyFill="1" applyBorder="1" applyAlignment="1" applyProtection="1">
      <alignment horizontal="center" vertical="center" wrapText="1"/>
      <protection locked="0"/>
    </xf>
    <xf numFmtId="0" fontId="18" fillId="2" borderId="5" xfId="0" applyFont="1" applyFill="1" applyBorder="1" applyAlignment="1" applyProtection="1">
      <alignment vertical="top" wrapText="1"/>
      <protection locked="0"/>
    </xf>
    <xf numFmtId="0" fontId="18" fillId="2" borderId="6" xfId="0" applyFont="1" applyFill="1" applyBorder="1" applyAlignment="1" applyProtection="1">
      <alignment vertical="top" wrapText="1"/>
      <protection locked="0"/>
    </xf>
    <xf numFmtId="0" fontId="10" fillId="7" borderId="1" xfId="0" applyFont="1" applyFill="1" applyBorder="1" applyAlignment="1">
      <alignment horizontal="center" vertical="center" wrapText="1"/>
    </xf>
    <xf numFmtId="167" fontId="40" fillId="8" borderId="0" xfId="0" applyNumberFormat="1" applyFont="1" applyFill="1" applyAlignment="1" applyProtection="1">
      <alignment vertical="center" wrapText="1"/>
      <protection locked="0"/>
    </xf>
    <xf numFmtId="166" fontId="40" fillId="8" borderId="0" xfId="0" applyNumberFormat="1" applyFont="1" applyFill="1" applyBorder="1" applyAlignment="1" applyProtection="1">
      <alignment vertical="center" wrapText="1"/>
      <protection locked="0"/>
    </xf>
    <xf numFmtId="0" fontId="19" fillId="8" borderId="0" xfId="0" applyFont="1" applyFill="1" applyBorder="1" applyProtection="1">
      <protection locked="0"/>
    </xf>
    <xf numFmtId="0" fontId="18" fillId="8" borderId="0" xfId="0" applyFont="1" applyFill="1" applyBorder="1" applyAlignment="1" applyProtection="1">
      <alignment horizontal="center" vertical="center" wrapText="1"/>
      <protection locked="0"/>
    </xf>
    <xf numFmtId="0" fontId="22" fillId="8" borderId="0" xfId="0" applyFont="1" applyFill="1" applyBorder="1" applyAlignment="1" applyProtection="1">
      <alignment horizontal="center" vertical="center" wrapText="1"/>
      <protection locked="0"/>
    </xf>
    <xf numFmtId="0" fontId="29" fillId="8" borderId="0" xfId="0" applyFont="1" applyFill="1" applyAlignment="1" applyProtection="1">
      <alignment vertical="center" wrapText="1"/>
      <protection locked="0"/>
    </xf>
    <xf numFmtId="0" fontId="19" fillId="8" borderId="0" xfId="0" applyFont="1" applyFill="1" applyProtection="1">
      <protection locked="0"/>
    </xf>
    <xf numFmtId="0" fontId="22" fillId="2" borderId="2" xfId="0" applyFont="1" applyFill="1" applyBorder="1" applyAlignment="1" applyProtection="1">
      <alignment horizontal="center" vertical="center" wrapText="1"/>
      <protection locked="0"/>
    </xf>
    <xf numFmtId="0" fontId="22" fillId="2" borderId="3" xfId="0" applyFont="1" applyFill="1" applyBorder="1" applyAlignment="1" applyProtection="1">
      <alignment horizontal="center" vertical="center" wrapText="1"/>
      <protection locked="0"/>
    </xf>
    <xf numFmtId="0" fontId="22" fillId="2" borderId="1" xfId="0" applyFont="1" applyFill="1" applyBorder="1" applyAlignment="1" applyProtection="1">
      <alignment horizontal="center" vertical="center" wrapText="1"/>
      <protection locked="0"/>
    </xf>
    <xf numFmtId="0" fontId="22" fillId="2" borderId="0" xfId="0" applyFont="1" applyFill="1" applyBorder="1" applyAlignment="1" applyProtection="1">
      <alignment vertical="center" wrapText="1"/>
      <protection locked="0"/>
    </xf>
    <xf numFmtId="165" fontId="22" fillId="2" borderId="1" xfId="0" applyNumberFormat="1" applyFont="1" applyFill="1" applyBorder="1" applyAlignment="1" applyProtection="1">
      <alignment horizontal="center" vertical="center" wrapText="1"/>
      <protection locked="0"/>
    </xf>
    <xf numFmtId="0" fontId="18" fillId="2" borderId="1" xfId="0" applyFont="1" applyFill="1" applyBorder="1" applyAlignment="1" applyProtection="1">
      <alignment horizontal="center" vertical="center" wrapText="1"/>
      <protection locked="0"/>
    </xf>
    <xf numFmtId="0" fontId="46" fillId="2" borderId="0" xfId="0" applyFont="1" applyFill="1" applyBorder="1" applyAlignment="1" applyProtection="1">
      <alignment vertical="center" wrapText="1"/>
      <protection locked="0"/>
    </xf>
    <xf numFmtId="0" fontId="46" fillId="2" borderId="0" xfId="0" applyFont="1" applyFill="1" applyProtection="1">
      <protection locked="0"/>
    </xf>
    <xf numFmtId="165" fontId="19" fillId="2" borderId="0" xfId="0" applyNumberFormat="1" applyFont="1" applyFill="1" applyBorder="1" applyProtection="1">
      <protection locked="0"/>
    </xf>
    <xf numFmtId="0" fontId="22" fillId="2" borderId="3" xfId="0" applyNumberFormat="1" applyFont="1" applyFill="1" applyBorder="1" applyAlignment="1" applyProtection="1">
      <alignment horizontal="center" vertical="center" wrapText="1"/>
      <protection locked="0"/>
    </xf>
    <xf numFmtId="0" fontId="15" fillId="3" borderId="0" xfId="0" applyFont="1" applyFill="1" applyProtection="1">
      <protection locked="0"/>
    </xf>
    <xf numFmtId="165" fontId="18" fillId="3" borderId="1" xfId="0" applyNumberFormat="1" applyFont="1" applyFill="1" applyBorder="1" applyAlignment="1" applyProtection="1">
      <alignment horizontal="center" vertical="center" wrapText="1"/>
      <protection locked="0"/>
    </xf>
    <xf numFmtId="0" fontId="14" fillId="3" borderId="0" xfId="0" applyFont="1" applyFill="1" applyProtection="1">
      <protection locked="0"/>
    </xf>
    <xf numFmtId="17" fontId="47" fillId="2" borderId="1" xfId="0" applyNumberFormat="1" applyFont="1" applyFill="1" applyBorder="1" applyAlignment="1" applyProtection="1">
      <alignment vertical="center" wrapText="1"/>
      <protection locked="0"/>
    </xf>
    <xf numFmtId="165" fontId="47" fillId="2" borderId="1" xfId="0" applyNumberFormat="1" applyFont="1" applyFill="1" applyBorder="1" applyAlignment="1" applyProtection="1">
      <alignment horizontal="center" vertical="center" wrapText="1"/>
      <protection locked="0"/>
    </xf>
    <xf numFmtId="165" fontId="48" fillId="2" borderId="1" xfId="0" applyNumberFormat="1" applyFont="1" applyFill="1" applyBorder="1" applyAlignment="1" applyProtection="1">
      <alignment horizontal="center" vertical="center" wrapText="1"/>
      <protection locked="0"/>
    </xf>
    <xf numFmtId="0" fontId="49" fillId="2" borderId="3" xfId="0" applyFont="1" applyFill="1" applyBorder="1" applyAlignment="1" applyProtection="1">
      <alignment horizontal="center" vertical="center" wrapText="1"/>
      <protection locked="0"/>
    </xf>
    <xf numFmtId="0" fontId="51" fillId="2" borderId="1" xfId="0" applyFont="1" applyFill="1" applyBorder="1" applyAlignment="1">
      <alignment vertical="center" wrapText="1"/>
    </xf>
    <xf numFmtId="164" fontId="51" fillId="2" borderId="1" xfId="0" applyNumberFormat="1" applyFont="1" applyFill="1" applyBorder="1" applyAlignment="1">
      <alignment horizontal="center" vertical="center" wrapText="1"/>
    </xf>
    <xf numFmtId="3" fontId="51" fillId="2" borderId="1" xfId="0" applyNumberFormat="1" applyFont="1" applyFill="1" applyBorder="1" applyAlignment="1">
      <alignment horizontal="center" vertical="center" wrapText="1"/>
    </xf>
    <xf numFmtId="0" fontId="51" fillId="2" borderId="1" xfId="0" applyFont="1" applyFill="1" applyBorder="1" applyAlignment="1">
      <alignment vertical="top" wrapText="1"/>
    </xf>
    <xf numFmtId="1" fontId="51" fillId="5" borderId="1" xfId="0" applyNumberFormat="1" applyFont="1" applyFill="1" applyBorder="1" applyAlignment="1">
      <alignment horizontal="center" vertical="center" wrapText="1"/>
    </xf>
    <xf numFmtId="164" fontId="51" fillId="5" borderId="1" xfId="0" applyNumberFormat="1" applyFont="1" applyFill="1" applyBorder="1" applyAlignment="1">
      <alignment horizontal="center" vertical="center" wrapText="1"/>
    </xf>
    <xf numFmtId="0" fontId="2" fillId="0" borderId="0" xfId="0" applyFont="1" applyAlignment="1">
      <alignment horizontal="center"/>
    </xf>
    <xf numFmtId="0" fontId="2" fillId="0" borderId="0" xfId="0" applyFont="1" applyAlignment="1">
      <alignment horizontal="left" wrapText="1"/>
    </xf>
    <xf numFmtId="0" fontId="2" fillId="0" borderId="0" xfId="0" applyFont="1" applyAlignment="1">
      <alignment horizontal="left"/>
    </xf>
    <xf numFmtId="0" fontId="3" fillId="0" borderId="0" xfId="0" applyFont="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0" xfId="0" applyFont="1" applyAlignment="1">
      <alignment horizontal="justify" vertical="center" wrapText="1"/>
    </xf>
    <xf numFmtId="0" fontId="2" fillId="0" borderId="0" xfId="0" applyFont="1" applyAlignment="1">
      <alignment horizontal="right" wrapText="1"/>
    </xf>
    <xf numFmtId="0" fontId="2" fillId="0" borderId="0" xfId="0" applyFont="1" applyBorder="1" applyAlignment="1">
      <alignment horizontal="right" vertical="center" wrapText="1"/>
    </xf>
    <xf numFmtId="0" fontId="2" fillId="0" borderId="0" xfId="0" applyFont="1" applyAlignment="1">
      <alignment horizontal="left" vertical="center" wrapText="1"/>
    </xf>
    <xf numFmtId="0" fontId="2" fillId="0" borderId="0" xfId="0" applyFont="1" applyAlignment="1">
      <alignment horizontal="right" vertical="center" wrapText="1"/>
    </xf>
    <xf numFmtId="0" fontId="18" fillId="2" borderId="1" xfId="0" applyFont="1" applyFill="1" applyBorder="1" applyAlignment="1" applyProtection="1">
      <alignment horizontal="center" vertical="center" wrapText="1"/>
      <protection locked="0"/>
    </xf>
    <xf numFmtId="0" fontId="22" fillId="2" borderId="1" xfId="0" applyFont="1" applyFill="1" applyBorder="1" applyAlignment="1" applyProtection="1">
      <alignment horizontal="center" vertical="center" wrapText="1"/>
      <protection locked="0"/>
    </xf>
    <xf numFmtId="0" fontId="18" fillId="6" borderId="1" xfId="0" applyFont="1" applyFill="1" applyBorder="1" applyAlignment="1" applyProtection="1">
      <alignment horizontal="center" vertical="center" wrapText="1"/>
      <protection locked="0"/>
    </xf>
    <xf numFmtId="0" fontId="19" fillId="6" borderId="1" xfId="0" applyFont="1" applyFill="1" applyBorder="1" applyProtection="1">
      <protection locked="0"/>
    </xf>
    <xf numFmtId="165" fontId="18" fillId="6" borderId="1" xfId="0" applyNumberFormat="1" applyFont="1" applyFill="1" applyBorder="1" applyAlignment="1" applyProtection="1">
      <alignment horizontal="center" vertical="center"/>
      <protection locked="0"/>
    </xf>
    <xf numFmtId="165" fontId="18" fillId="6" borderId="1" xfId="0" applyNumberFormat="1" applyFont="1" applyFill="1" applyBorder="1" applyAlignment="1" applyProtection="1">
      <alignment horizontal="center" vertical="center" wrapText="1"/>
      <protection locked="0"/>
    </xf>
    <xf numFmtId="1" fontId="18" fillId="3" borderId="1" xfId="0" applyNumberFormat="1" applyFont="1" applyFill="1" applyBorder="1" applyAlignment="1" applyProtection="1">
      <alignment horizontal="center" vertical="center" wrapText="1"/>
      <protection locked="0"/>
    </xf>
    <xf numFmtId="1" fontId="18" fillId="3" borderId="5" xfId="0" applyNumberFormat="1" applyFont="1" applyFill="1" applyBorder="1" applyAlignment="1" applyProtection="1">
      <alignment horizontal="center" vertical="center" wrapText="1"/>
      <protection locked="0"/>
    </xf>
    <xf numFmtId="1" fontId="18" fillId="3" borderId="7" xfId="0" applyNumberFormat="1" applyFont="1" applyFill="1" applyBorder="1" applyAlignment="1" applyProtection="1">
      <alignment horizontal="center" vertical="center" wrapText="1"/>
      <protection locked="0"/>
    </xf>
    <xf numFmtId="0" fontId="18" fillId="2" borderId="2" xfId="0" applyFont="1" applyFill="1" applyBorder="1" applyAlignment="1" applyProtection="1">
      <alignment horizontal="center" vertical="center" wrapText="1"/>
      <protection locked="0"/>
    </xf>
    <xf numFmtId="0" fontId="18" fillId="2" borderId="3" xfId="0" applyFont="1" applyFill="1" applyBorder="1" applyAlignment="1" applyProtection="1">
      <alignment horizontal="center" vertical="center" wrapText="1"/>
      <protection locked="0"/>
    </xf>
    <xf numFmtId="164" fontId="22" fillId="3" borderId="1" xfId="0" applyNumberFormat="1" applyFont="1" applyFill="1" applyBorder="1" applyAlignment="1" applyProtection="1">
      <alignment horizontal="center" vertical="center" wrapText="1"/>
      <protection locked="0"/>
    </xf>
    <xf numFmtId="0" fontId="22" fillId="2" borderId="2" xfId="0" applyFont="1" applyFill="1" applyBorder="1" applyAlignment="1" applyProtection="1">
      <alignment horizontal="center" vertical="center" wrapText="1"/>
      <protection locked="0"/>
    </xf>
    <xf numFmtId="0" fontId="22" fillId="2" borderId="3" xfId="0"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165" fontId="22" fillId="3" borderId="1" xfId="0" applyNumberFormat="1" applyFont="1" applyFill="1" applyBorder="1" applyAlignment="1" applyProtection="1">
      <alignment horizontal="center" vertical="center" wrapText="1"/>
      <protection locked="0"/>
    </xf>
    <xf numFmtId="0" fontId="22" fillId="3" borderId="1" xfId="0" applyFont="1" applyFill="1" applyBorder="1" applyAlignment="1" applyProtection="1">
      <alignment horizontal="center" vertical="center" wrapText="1"/>
      <protection locked="0"/>
    </xf>
    <xf numFmtId="0" fontId="22" fillId="2" borderId="2" xfId="0" applyFont="1" applyFill="1" applyBorder="1" applyAlignment="1" applyProtection="1">
      <alignment horizontal="center" vertical="top" wrapText="1"/>
      <protection locked="0"/>
    </xf>
    <xf numFmtId="0" fontId="22" fillId="2" borderId="3" xfId="0" applyFont="1" applyFill="1" applyBorder="1" applyAlignment="1" applyProtection="1">
      <alignment horizontal="center" vertical="top" wrapText="1"/>
      <protection locked="0"/>
    </xf>
    <xf numFmtId="0" fontId="22" fillId="2" borderId="9" xfId="0" applyFont="1" applyFill="1" applyBorder="1" applyAlignment="1" applyProtection="1">
      <alignment horizontal="center" vertical="center" wrapText="1"/>
      <protection locked="0"/>
    </xf>
    <xf numFmtId="0" fontId="22" fillId="2" borderId="10" xfId="0" applyFont="1" applyFill="1" applyBorder="1" applyAlignment="1" applyProtection="1">
      <alignment horizontal="center" vertical="center" wrapText="1"/>
      <protection locked="0"/>
    </xf>
    <xf numFmtId="0" fontId="22" fillId="2" borderId="17" xfId="0" applyFont="1" applyFill="1" applyBorder="1" applyAlignment="1" applyProtection="1">
      <alignment horizontal="center" vertical="center" wrapText="1"/>
      <protection locked="0"/>
    </xf>
    <xf numFmtId="0" fontId="22" fillId="2" borderId="18" xfId="0" applyFont="1" applyFill="1" applyBorder="1" applyAlignment="1" applyProtection="1">
      <alignment horizontal="center" vertical="center" wrapText="1"/>
      <protection locked="0"/>
    </xf>
    <xf numFmtId="0" fontId="22" fillId="2" borderId="15" xfId="0" applyFont="1" applyFill="1" applyBorder="1" applyAlignment="1" applyProtection="1">
      <alignment horizontal="center" vertical="center" wrapText="1"/>
      <protection locked="0"/>
    </xf>
    <xf numFmtId="0" fontId="22" fillId="2" borderId="16" xfId="0" applyFont="1" applyFill="1" applyBorder="1" applyAlignment="1" applyProtection="1">
      <alignment horizontal="center" vertical="center" wrapText="1"/>
      <protection locked="0"/>
    </xf>
    <xf numFmtId="0" fontId="22" fillId="2" borderId="0" xfId="0" applyFont="1" applyFill="1" applyAlignment="1" applyProtection="1">
      <alignment horizontal="left" vertical="top" wrapText="1"/>
      <protection locked="0"/>
    </xf>
    <xf numFmtId="0" fontId="22" fillId="2" borderId="0" xfId="0" applyFont="1" applyFill="1" applyAlignment="1" applyProtection="1">
      <alignment horizontal="left" vertical="top"/>
      <protection locked="0"/>
    </xf>
    <xf numFmtId="0" fontId="22" fillId="2" borderId="0" xfId="0" applyFont="1" applyFill="1" applyAlignment="1" applyProtection="1">
      <alignment horizontal="center" vertical="center" wrapText="1"/>
      <protection locked="0"/>
    </xf>
    <xf numFmtId="0" fontId="18" fillId="2" borderId="1" xfId="0" applyFont="1" applyFill="1" applyBorder="1" applyAlignment="1" applyProtection="1">
      <alignment horizontal="center" vertical="top" wrapText="1"/>
      <protection locked="0"/>
    </xf>
    <xf numFmtId="0" fontId="18" fillId="2" borderId="11" xfId="0" applyFont="1" applyFill="1" applyBorder="1" applyAlignment="1" applyProtection="1">
      <alignment horizontal="center" vertical="center" wrapText="1"/>
      <protection locked="0"/>
    </xf>
    <xf numFmtId="0" fontId="18" fillId="2" borderId="1" xfId="0" applyFont="1" applyFill="1" applyBorder="1" applyAlignment="1" applyProtection="1">
      <alignment horizontal="center" vertical="center" textRotation="90" wrapText="1"/>
      <protection locked="0"/>
    </xf>
    <xf numFmtId="0" fontId="18" fillId="2" borderId="5" xfId="0" applyFont="1" applyFill="1" applyBorder="1" applyAlignment="1" applyProtection="1">
      <alignment horizontal="center" vertical="top" wrapText="1"/>
      <protection locked="0"/>
    </xf>
    <xf numFmtId="0" fontId="18" fillId="2" borderId="6" xfId="0" applyFont="1" applyFill="1" applyBorder="1" applyAlignment="1" applyProtection="1">
      <alignment horizontal="center" vertical="top" wrapText="1"/>
      <protection locked="0"/>
    </xf>
    <xf numFmtId="0" fontId="32" fillId="2" borderId="2" xfId="0" applyFont="1" applyFill="1" applyBorder="1" applyAlignment="1" applyProtection="1">
      <alignment horizontal="center" vertical="center" wrapText="1"/>
      <protection locked="0"/>
    </xf>
    <xf numFmtId="0" fontId="32" fillId="2" borderId="3" xfId="0" applyFont="1" applyFill="1" applyBorder="1" applyAlignment="1" applyProtection="1">
      <alignment horizontal="center" vertical="center" wrapText="1"/>
      <protection locked="0"/>
    </xf>
    <xf numFmtId="0" fontId="22" fillId="2" borderId="5" xfId="0" applyFont="1" applyFill="1" applyBorder="1" applyAlignment="1" applyProtection="1">
      <alignment horizontal="center" vertical="center" wrapText="1"/>
      <protection locked="0"/>
    </xf>
    <xf numFmtId="0" fontId="22" fillId="2" borderId="6" xfId="0" applyFont="1" applyFill="1" applyBorder="1" applyAlignment="1" applyProtection="1">
      <alignment horizontal="center" vertical="center" wrapText="1"/>
      <protection locked="0"/>
    </xf>
    <xf numFmtId="0" fontId="22" fillId="2" borderId="7" xfId="0" applyFont="1" applyFill="1" applyBorder="1" applyAlignment="1" applyProtection="1">
      <alignment horizontal="center" vertical="center" wrapText="1"/>
      <protection locked="0"/>
    </xf>
    <xf numFmtId="0" fontId="18" fillId="2" borderId="7" xfId="0" applyFont="1" applyFill="1" applyBorder="1" applyAlignment="1" applyProtection="1">
      <alignment horizontal="center" vertical="top" wrapText="1"/>
      <protection locked="0"/>
    </xf>
    <xf numFmtId="0" fontId="40" fillId="2" borderId="0" xfId="0" applyFont="1" applyFill="1" applyAlignment="1" applyProtection="1">
      <alignment horizontal="justify" vertical="center" wrapText="1"/>
      <protection locked="0"/>
    </xf>
    <xf numFmtId="0" fontId="40" fillId="2" borderId="0" xfId="0" applyFont="1" applyFill="1" applyAlignment="1" applyProtection="1">
      <alignment horizontal="right" vertical="center" wrapText="1"/>
      <protection locked="0"/>
    </xf>
    <xf numFmtId="165" fontId="22" fillId="2" borderId="1" xfId="0" applyNumberFormat="1" applyFont="1" applyFill="1" applyBorder="1" applyAlignment="1" applyProtection="1">
      <alignment horizontal="center" vertical="center" wrapText="1"/>
      <protection locked="0"/>
    </xf>
    <xf numFmtId="0" fontId="22" fillId="2" borderId="8" xfId="0" applyFont="1" applyFill="1" applyBorder="1" applyAlignment="1" applyProtection="1">
      <alignment horizontal="right" vertical="center" wrapText="1"/>
      <protection locked="0"/>
    </xf>
    <xf numFmtId="0" fontId="22" fillId="2" borderId="8" xfId="0" applyFont="1" applyFill="1" applyBorder="1" applyAlignment="1" applyProtection="1">
      <alignment horizontal="justify" vertical="center" wrapText="1"/>
      <protection locked="0"/>
    </xf>
    <xf numFmtId="0" fontId="40" fillId="2" borderId="0" xfId="0" applyFont="1" applyFill="1" applyBorder="1" applyAlignment="1" applyProtection="1">
      <alignment horizontal="justify" vertical="center" wrapText="1"/>
      <protection locked="0"/>
    </xf>
    <xf numFmtId="0" fontId="22" fillId="2" borderId="0" xfId="0" applyFont="1" applyFill="1" applyBorder="1" applyAlignment="1" applyProtection="1">
      <alignment horizontal="justify" vertical="center" wrapText="1"/>
      <protection locked="0"/>
    </xf>
    <xf numFmtId="0" fontId="40" fillId="2" borderId="0" xfId="0" applyFont="1" applyFill="1" applyBorder="1" applyAlignment="1" applyProtection="1">
      <alignment horizontal="right" vertical="center" wrapText="1"/>
      <protection locked="0"/>
    </xf>
    <xf numFmtId="0" fontId="18" fillId="2" borderId="0" xfId="0" applyFont="1" applyFill="1" applyBorder="1" applyAlignment="1" applyProtection="1">
      <alignment vertical="center" wrapText="1"/>
      <protection locked="0"/>
    </xf>
    <xf numFmtId="0" fontId="18" fillId="2" borderId="0" xfId="0" applyFont="1" applyFill="1" applyBorder="1" applyAlignment="1" applyProtection="1">
      <alignment horizontal="center" vertical="center" wrapText="1"/>
      <protection locked="0"/>
    </xf>
    <xf numFmtId="0" fontId="22" fillId="2" borderId="0" xfId="0" applyFont="1" applyFill="1" applyBorder="1" applyAlignment="1" applyProtection="1">
      <alignment horizontal="right" vertical="center" wrapText="1"/>
      <protection locked="0"/>
    </xf>
    <xf numFmtId="0" fontId="19" fillId="2" borderId="0" xfId="0" applyFont="1" applyFill="1" applyBorder="1" applyAlignment="1" applyProtection="1">
      <alignment vertical="top" wrapText="1"/>
      <protection locked="0"/>
    </xf>
    <xf numFmtId="0" fontId="30" fillId="2" borderId="0" xfId="0" applyFont="1" applyFill="1" applyBorder="1" applyAlignment="1" applyProtection="1">
      <alignment vertical="center" wrapText="1"/>
      <protection locked="0"/>
    </xf>
    <xf numFmtId="0" fontId="22" fillId="2" borderId="0" xfId="0" applyFont="1" applyFill="1" applyBorder="1" applyAlignment="1" applyProtection="1">
      <alignment horizontal="center" vertical="center" wrapText="1"/>
      <protection locked="0"/>
    </xf>
    <xf numFmtId="0" fontId="29" fillId="2" borderId="0" xfId="0" applyFont="1" applyFill="1" applyBorder="1" applyAlignment="1" applyProtection="1">
      <alignment vertical="center" wrapText="1"/>
      <protection locked="0"/>
    </xf>
    <xf numFmtId="0" fontId="22" fillId="2" borderId="0" xfId="0" applyFont="1" applyFill="1" applyBorder="1" applyAlignment="1" applyProtection="1">
      <alignment vertical="center" wrapText="1"/>
      <protection locked="0"/>
    </xf>
    <xf numFmtId="0" fontId="22" fillId="8" borderId="0" xfId="0" applyFont="1" applyFill="1" applyBorder="1" applyAlignment="1" applyProtection="1">
      <alignment horizontal="center" vertical="center" wrapText="1"/>
      <protection locked="0"/>
    </xf>
    <xf numFmtId="0" fontId="22" fillId="2" borderId="0" xfId="0" applyFont="1" applyFill="1" applyAlignment="1" applyProtection="1">
      <alignment horizontal="justify" vertical="center" wrapText="1"/>
      <protection locked="0"/>
    </xf>
    <xf numFmtId="0" fontId="22" fillId="2" borderId="0" xfId="0" applyFont="1" applyFill="1" applyAlignment="1" applyProtection="1">
      <alignment horizontal="right" vertical="center" wrapText="1"/>
      <protection locked="0"/>
    </xf>
    <xf numFmtId="3" fontId="22" fillId="2" borderId="2" xfId="0" applyNumberFormat="1" applyFont="1" applyFill="1" applyBorder="1" applyAlignment="1" applyProtection="1">
      <alignment horizontal="center" vertical="center" wrapText="1"/>
      <protection locked="0"/>
    </xf>
    <xf numFmtId="3" fontId="22" fillId="2" borderId="4" xfId="0" applyNumberFormat="1" applyFont="1" applyFill="1" applyBorder="1" applyAlignment="1" applyProtection="1">
      <alignment horizontal="center" vertical="center" wrapText="1"/>
      <protection locked="0"/>
    </xf>
    <xf numFmtId="3" fontId="22" fillId="2" borderId="3" xfId="0" applyNumberFormat="1" applyFont="1" applyFill="1" applyBorder="1" applyAlignment="1" applyProtection="1">
      <alignment horizontal="center" vertical="center" wrapText="1"/>
      <protection locked="0"/>
    </xf>
    <xf numFmtId="0" fontId="12" fillId="3" borderId="2" xfId="0" applyFont="1" applyFill="1" applyBorder="1" applyAlignment="1">
      <alignment vertical="center" wrapText="1"/>
    </xf>
    <xf numFmtId="0" fontId="12" fillId="3" borderId="4" xfId="0" applyFont="1" applyFill="1" applyBorder="1" applyAlignment="1">
      <alignment vertical="center" wrapText="1"/>
    </xf>
    <xf numFmtId="0" fontId="12" fillId="3" borderId="3" xfId="0" applyFont="1" applyFill="1" applyBorder="1" applyAlignment="1">
      <alignment vertical="center" wrapText="1"/>
    </xf>
    <xf numFmtId="0" fontId="13" fillId="2" borderId="1"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0" borderId="0" xfId="0" applyFont="1" applyAlignment="1">
      <alignment horizontal="left" vertical="center" wrapText="1"/>
    </xf>
    <xf numFmtId="0" fontId="7" fillId="0" borderId="0" xfId="0" applyFont="1" applyAlignment="1">
      <alignment horizontal="right" vertical="center" wrapText="1"/>
    </xf>
    <xf numFmtId="0" fontId="8" fillId="2" borderId="0" xfId="0" applyFont="1" applyFill="1" applyAlignment="1">
      <alignment horizontal="center"/>
    </xf>
    <xf numFmtId="0" fontId="12" fillId="3" borderId="1" xfId="0" applyFont="1" applyFill="1" applyBorder="1" applyAlignment="1">
      <alignment vertical="center" wrapText="1"/>
    </xf>
    <xf numFmtId="0" fontId="10" fillId="3" borderId="1" xfId="0" applyFont="1" applyFill="1" applyBorder="1" applyAlignment="1">
      <alignment vertical="center" wrapText="1"/>
    </xf>
    <xf numFmtId="0" fontId="12" fillId="0" borderId="1" xfId="0" applyFont="1" applyFill="1" applyBorder="1" applyAlignment="1">
      <alignment vertical="center" wrapText="1"/>
    </xf>
    <xf numFmtId="0" fontId="7" fillId="0" borderId="0" xfId="0" applyFont="1" applyBorder="1" applyAlignment="1">
      <alignment horizontal="center"/>
    </xf>
    <xf numFmtId="0" fontId="16" fillId="0" borderId="0" xfId="0" applyFont="1" applyBorder="1" applyAlignment="1">
      <alignment horizontal="left" vertical="top" wrapText="1"/>
    </xf>
    <xf numFmtId="0" fontId="18" fillId="0" borderId="0" xfId="0" applyFont="1" applyBorder="1" applyAlignment="1">
      <alignment horizontal="center" vertical="center" wrapText="1"/>
    </xf>
    <xf numFmtId="0" fontId="10" fillId="7" borderId="1" xfId="0" applyFont="1" applyFill="1" applyBorder="1" applyAlignment="1">
      <alignment vertical="center" wrapText="1"/>
    </xf>
    <xf numFmtId="0" fontId="10" fillId="7" borderId="1"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12" fillId="3" borderId="9" xfId="0" applyFont="1" applyFill="1" applyBorder="1" applyAlignment="1">
      <alignment vertical="center" wrapText="1"/>
    </xf>
    <xf numFmtId="0" fontId="12" fillId="3" borderId="8" xfId="0" applyFont="1" applyFill="1" applyBorder="1" applyAlignment="1">
      <alignment vertical="center" wrapText="1"/>
    </xf>
    <xf numFmtId="0" fontId="12" fillId="3" borderId="10" xfId="0" applyFont="1" applyFill="1" applyBorder="1" applyAlignment="1">
      <alignment vertical="center" wrapText="1"/>
    </xf>
    <xf numFmtId="0" fontId="12" fillId="3" borderId="2"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12" fillId="3" borderId="3" xfId="0" applyFont="1" applyFill="1" applyBorder="1" applyAlignment="1">
      <alignment horizontal="left" vertical="center" wrapText="1"/>
    </xf>
    <xf numFmtId="0" fontId="51" fillId="2" borderId="2" xfId="0" applyFont="1" applyFill="1" applyBorder="1" applyAlignment="1">
      <alignment horizontal="center" vertical="center" wrapText="1"/>
    </xf>
    <xf numFmtId="0" fontId="51" fillId="2" borderId="4" xfId="0" applyFont="1" applyFill="1" applyBorder="1" applyAlignment="1">
      <alignment horizontal="center" vertical="center" wrapText="1"/>
    </xf>
    <xf numFmtId="0" fontId="51" fillId="2" borderId="3" xfId="0" applyFont="1" applyFill="1" applyBorder="1" applyAlignment="1">
      <alignment horizontal="center" vertical="center" wrapText="1"/>
    </xf>
    <xf numFmtId="0" fontId="51"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Alignment="1">
      <alignment horizontal="right" vertical="top" wrapText="1"/>
    </xf>
    <xf numFmtId="0" fontId="7" fillId="0" borderId="0" xfId="0" applyFont="1" applyBorder="1" applyAlignment="1">
      <alignment horizontal="justify" vertical="center" wrapText="1"/>
    </xf>
    <xf numFmtId="0" fontId="7" fillId="0" borderId="0" xfId="0" applyFont="1" applyBorder="1" applyAlignment="1">
      <alignment horizontal="right" vertical="center" wrapText="1"/>
    </xf>
    <xf numFmtId="0" fontId="13" fillId="0" borderId="1" xfId="0" applyFont="1" applyBorder="1" applyAlignment="1">
      <alignment horizontal="center" vertical="center" wrapText="1"/>
    </xf>
    <xf numFmtId="0" fontId="22" fillId="0" borderId="0" xfId="0" applyFont="1" applyBorder="1" applyAlignment="1">
      <alignment vertical="center" wrapText="1"/>
    </xf>
    <xf numFmtId="0" fontId="22" fillId="0" borderId="0" xfId="0" applyFont="1" applyBorder="1" applyAlignment="1">
      <alignment horizontal="right" vertical="center" wrapText="1"/>
    </xf>
    <xf numFmtId="0" fontId="12" fillId="0" borderId="1" xfId="0" applyFont="1" applyBorder="1" applyAlignment="1">
      <alignment vertical="center" wrapText="1"/>
    </xf>
    <xf numFmtId="0" fontId="11" fillId="0" borderId="0" xfId="0" applyFont="1" applyBorder="1" applyAlignment="1">
      <alignment vertical="center" wrapText="1"/>
    </xf>
    <xf numFmtId="4" fontId="11" fillId="0" borderId="0" xfId="0" applyNumberFormat="1" applyFont="1" applyBorder="1" applyAlignment="1">
      <alignment vertical="center" wrapText="1"/>
    </xf>
    <xf numFmtId="0" fontId="13" fillId="0" borderId="2"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0" fillId="0" borderId="1" xfId="0" applyFont="1" applyBorder="1" applyAlignment="1">
      <alignment vertical="center" wrapText="1"/>
    </xf>
    <xf numFmtId="0" fontId="13" fillId="0" borderId="1" xfId="0" applyFont="1" applyBorder="1" applyAlignment="1">
      <alignment vertical="center" wrapText="1"/>
    </xf>
    <xf numFmtId="0" fontId="13" fillId="0" borderId="1" xfId="0" applyFont="1" applyFill="1" applyBorder="1" applyAlignment="1">
      <alignment horizontal="center" vertical="center" wrapText="1"/>
    </xf>
    <xf numFmtId="0" fontId="11" fillId="0" borderId="0" xfId="0" applyFont="1" applyFill="1" applyBorder="1" applyAlignment="1">
      <alignment vertical="center" wrapText="1"/>
    </xf>
    <xf numFmtId="0" fontId="10" fillId="0" borderId="1" xfId="0" applyFont="1" applyFill="1" applyBorder="1" applyAlignment="1">
      <alignment vertical="center" wrapText="1"/>
    </xf>
    <xf numFmtId="0" fontId="10" fillId="0" borderId="1" xfId="0" applyFont="1" applyBorder="1" applyAlignment="1">
      <alignment horizontal="center" vertical="center" wrapText="1"/>
    </xf>
  </cellXfs>
  <cellStyles count="1">
    <cellStyle name="Звичайний" xfId="0" builtinId="0"/>
  </cellStyles>
  <dxfs count="0"/>
  <tableStyles count="0" defaultTableStyle="TableStyleMedium2" defaultPivotStyle="PivotStyleLight16"/>
  <colors>
    <mruColors>
      <color rgb="FFFFFF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42;&#1030;&#1044;&#1044;&#1030;&#1051;%20&#1050;&#1059;&#1051;&#1068;&#1058;&#1059;&#1056;&#1053;&#1054;&#1043;&#1054;%20&#1056;&#1054;&#1047;&#1042;&#1048;&#1058;&#1050;&#1059;/&#1055;&#1056;&#1054;&#1043;&#1056;&#1040;&#1052;&#1048;/&#1059;&#1050;&#1056;&#1040;&#1031;&#1053;&#1057;&#1068;&#1050;&#1040;%20&#1052;&#1054;&#1042;&#1040;/&#1047;&#1052;&#1030;&#1053;&#1048;/&#1050;&#1086;&#1085;&#1089;&#1091;&#1083;&#1100;&#1090;&#1072;&#1094;&#1110;&#1111;/&#1044;&#1054;&#1044;&#1040;&#1058;&#1054;&#1050;%20%20&#1079;&#1084;&#1110;&#1085;&#1080;%20&#1075;&#1088;&#1091;&#1076;&#1077;&#1085;&#1100;%202023%20&#1088;&#1110;&#1082;%20&#1076;&#1083;&#1103;%20&#1089;&#1077;&#1073;&#1077;%20&#1088;&#1086;&#1073;&#1086;&#1095;&#1080;&#1081;%20&#1076;&#1077;&#1090;&#1072;&#1083;&#1100;&#1085;&#1080;&#1081;%20&#1087;&#1086;%20&#1089;&#1091;&#1084;&#1072;&#108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одаток 2"/>
      <sheetName val="Додаток 3"/>
      <sheetName val="Детальний дод."/>
    </sheetNames>
    <sheetDataSet>
      <sheetData sheetId="0"/>
      <sheetData sheetId="1"/>
      <sheetData sheetId="2">
        <row r="34">
          <cell r="H34">
            <v>1241.4999999999998</v>
          </cell>
          <cell r="I34">
            <v>1779.5</v>
          </cell>
          <cell r="J34">
            <v>1612.2</v>
          </cell>
          <cell r="K34">
            <v>1720.6</v>
          </cell>
          <cell r="L34">
            <v>2023.8</v>
          </cell>
          <cell r="M34">
            <v>2160.6</v>
          </cell>
          <cell r="N34">
            <v>10538.2</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20"/>
  <sheetViews>
    <sheetView view="pageBreakPreview" zoomScale="70" zoomScaleNormal="100" zoomScaleSheetLayoutView="70" workbookViewId="0">
      <selection activeCell="B18" sqref="B18"/>
    </sheetView>
  </sheetViews>
  <sheetFormatPr defaultRowHeight="15" x14ac:dyDescent="0.25"/>
  <cols>
    <col min="1" max="1" width="39.7109375" customWidth="1"/>
    <col min="2" max="2" width="16.7109375" customWidth="1"/>
    <col min="3" max="3" width="19.7109375" customWidth="1"/>
    <col min="4" max="4" width="17.140625" customWidth="1"/>
    <col min="5" max="6" width="18.42578125" customWidth="1"/>
    <col min="7" max="7" width="16" customWidth="1"/>
    <col min="8" max="8" width="24.5703125" customWidth="1"/>
  </cols>
  <sheetData>
    <row r="1" spans="1:8" s="62" customFormat="1" x14ac:dyDescent="0.25">
      <c r="A1" s="211"/>
      <c r="B1" s="211"/>
      <c r="C1" s="211"/>
      <c r="D1" s="211"/>
      <c r="E1" s="212" t="s">
        <v>229</v>
      </c>
      <c r="F1" s="212"/>
      <c r="G1" s="213"/>
      <c r="H1" s="213"/>
    </row>
    <row r="2" spans="1:8" s="62" customFormat="1" ht="76.5" customHeight="1" x14ac:dyDescent="0.25">
      <c r="A2" s="211"/>
      <c r="B2" s="211"/>
      <c r="C2" s="211"/>
      <c r="D2" s="211"/>
      <c r="E2" s="213"/>
      <c r="F2" s="213"/>
      <c r="G2" s="213"/>
      <c r="H2" s="213"/>
    </row>
    <row r="3" spans="1:8" s="62" customFormat="1" ht="76.5" customHeight="1" x14ac:dyDescent="0.25">
      <c r="A3" s="214" t="s">
        <v>149</v>
      </c>
      <c r="B3" s="214"/>
      <c r="C3" s="214"/>
      <c r="D3" s="214"/>
      <c r="E3" s="214"/>
      <c r="F3" s="214"/>
      <c r="G3" s="214"/>
      <c r="H3" s="214"/>
    </row>
    <row r="4" spans="1:8" s="62" customFormat="1" ht="54.75" customHeight="1" x14ac:dyDescent="0.25">
      <c r="H4" s="63" t="s">
        <v>19</v>
      </c>
    </row>
    <row r="5" spans="1:8" s="62" customFormat="1" ht="32.25" customHeight="1" x14ac:dyDescent="0.25">
      <c r="A5" s="215" t="s">
        <v>20</v>
      </c>
      <c r="B5" s="218" t="s">
        <v>21</v>
      </c>
      <c r="C5" s="219"/>
      <c r="D5" s="219"/>
      <c r="E5" s="219"/>
      <c r="F5" s="219"/>
      <c r="G5" s="220"/>
      <c r="H5" s="221" t="s">
        <v>22</v>
      </c>
    </row>
    <row r="6" spans="1:8" s="62" customFormat="1" ht="18.75" x14ac:dyDescent="0.25">
      <c r="A6" s="216"/>
      <c r="B6" s="222" t="s">
        <v>6</v>
      </c>
      <c r="C6" s="223"/>
      <c r="D6" s="224" t="s">
        <v>7</v>
      </c>
      <c r="E6" s="223"/>
      <c r="F6" s="224" t="s">
        <v>8</v>
      </c>
      <c r="G6" s="223"/>
      <c r="H6" s="221"/>
    </row>
    <row r="7" spans="1:8" s="62" customFormat="1" ht="18.75" x14ac:dyDescent="0.25">
      <c r="A7" s="217"/>
      <c r="B7" s="60" t="s">
        <v>25</v>
      </c>
      <c r="C7" s="60" t="s">
        <v>26</v>
      </c>
      <c r="D7" s="60" t="s">
        <v>27</v>
      </c>
      <c r="E7" s="60" t="s">
        <v>28</v>
      </c>
      <c r="F7" s="68" t="s">
        <v>29</v>
      </c>
      <c r="G7" s="60" t="s">
        <v>148</v>
      </c>
      <c r="H7" s="221"/>
    </row>
    <row r="8" spans="1:8" s="62" customFormat="1" ht="18.75" x14ac:dyDescent="0.25">
      <c r="A8" s="60">
        <v>1</v>
      </c>
      <c r="B8" s="60">
        <v>2</v>
      </c>
      <c r="C8" s="60">
        <v>3</v>
      </c>
      <c r="D8" s="60">
        <v>4</v>
      </c>
      <c r="E8" s="60">
        <v>5</v>
      </c>
      <c r="F8" s="68">
        <v>6</v>
      </c>
      <c r="G8" s="60">
        <v>7</v>
      </c>
      <c r="H8" s="60">
        <v>8</v>
      </c>
    </row>
    <row r="9" spans="1:8" s="62" customFormat="1" ht="18.75" x14ac:dyDescent="0.25">
      <c r="A9" s="59" t="s">
        <v>30</v>
      </c>
      <c r="B9" s="27">
        <f>Додаток.2!H42</f>
        <v>1241.5000000000002</v>
      </c>
      <c r="C9" s="27">
        <f>Додаток.2!I42</f>
        <v>1779.5</v>
      </c>
      <c r="D9" s="27">
        <f>Додаток.2!J42</f>
        <v>1612.2000000000003</v>
      </c>
      <c r="E9" s="27">
        <f>Додаток.2!K42</f>
        <v>1720.6</v>
      </c>
      <c r="F9" s="27">
        <f>Додаток.2!L42</f>
        <v>2023.8000000000002</v>
      </c>
      <c r="G9" s="27">
        <f>Додаток.2!M42</f>
        <v>2160.6</v>
      </c>
      <c r="H9" s="27">
        <f>Додаток.2!N42</f>
        <v>10538.200000000003</v>
      </c>
    </row>
    <row r="10" spans="1:8" s="62" customFormat="1" ht="18.75" x14ac:dyDescent="0.25">
      <c r="A10" s="59" t="s">
        <v>31</v>
      </c>
      <c r="B10" s="27"/>
      <c r="C10" s="27"/>
      <c r="D10" s="27"/>
      <c r="E10" s="27"/>
      <c r="F10" s="27"/>
      <c r="G10" s="27"/>
      <c r="H10" s="27"/>
    </row>
    <row r="11" spans="1:8" s="62" customFormat="1" ht="18.75" x14ac:dyDescent="0.25">
      <c r="A11" s="59" t="s">
        <v>32</v>
      </c>
      <c r="B11" s="29">
        <f>Додаток.2!H44</f>
        <v>1241.5000000000002</v>
      </c>
      <c r="C11" s="29">
        <f>Додаток.2!I44</f>
        <v>1779.5</v>
      </c>
      <c r="D11" s="29">
        <f>Додаток.2!J44</f>
        <v>1612.2000000000003</v>
      </c>
      <c r="E11" s="29">
        <f>Додаток.2!K44</f>
        <v>1720.6</v>
      </c>
      <c r="F11" s="29">
        <f>Додаток.2!L44</f>
        <v>2023.8000000000002</v>
      </c>
      <c r="G11" s="29">
        <f>Додаток.2!M44</f>
        <v>2160.6</v>
      </c>
      <c r="H11" s="29">
        <f>Додаток.2!N44</f>
        <v>10538.2</v>
      </c>
    </row>
    <row r="12" spans="1:8" s="62" customFormat="1" ht="37.5" x14ac:dyDescent="0.25">
      <c r="A12" s="59" t="s">
        <v>33</v>
      </c>
      <c r="B12" s="224" t="s">
        <v>230</v>
      </c>
      <c r="C12" s="222"/>
      <c r="D12" s="222"/>
      <c r="E12" s="222"/>
      <c r="F12" s="222"/>
      <c r="G12" s="222"/>
      <c r="H12" s="223"/>
    </row>
    <row r="13" spans="1:8" s="62" customFormat="1" ht="18.75" x14ac:dyDescent="0.25">
      <c r="A13" s="225"/>
      <c r="B13" s="225"/>
      <c r="C13" s="225"/>
      <c r="D13" s="227"/>
      <c r="E13" s="227"/>
      <c r="F13" s="227"/>
      <c r="G13" s="227"/>
      <c r="H13" s="227"/>
    </row>
    <row r="14" spans="1:8" s="62" customFormat="1" ht="43.5" customHeight="1" x14ac:dyDescent="0.3">
      <c r="A14" s="228" t="s">
        <v>223</v>
      </c>
      <c r="B14" s="228"/>
      <c r="C14" s="228"/>
      <c r="D14" s="226" t="s">
        <v>36</v>
      </c>
      <c r="E14" s="226"/>
      <c r="F14" s="226"/>
      <c r="G14" s="226"/>
      <c r="H14" s="226"/>
    </row>
    <row r="15" spans="1:8" s="62" customFormat="1" ht="18.75" x14ac:dyDescent="0.25">
      <c r="A15" s="225"/>
      <c r="B15" s="225"/>
      <c r="C15" s="225"/>
      <c r="D15" s="229"/>
      <c r="E15" s="229"/>
      <c r="F15" s="229"/>
      <c r="G15" s="229"/>
      <c r="H15" s="229"/>
    </row>
    <row r="16" spans="1:8" ht="18.75" x14ac:dyDescent="0.25">
      <c r="A16" s="225"/>
      <c r="B16" s="225"/>
      <c r="C16" s="225"/>
    </row>
    <row r="18" spans="1:9" x14ac:dyDescent="0.25">
      <c r="A18" t="s">
        <v>34</v>
      </c>
      <c r="B18">
        <f>Додаток.2!H42</f>
        <v>1241.5000000000002</v>
      </c>
      <c r="C18">
        <f>Додаток.2!I42</f>
        <v>1779.5</v>
      </c>
      <c r="D18">
        <f>Додаток.2!J42</f>
        <v>1612.2000000000003</v>
      </c>
      <c r="E18">
        <f>Додаток.2!K42</f>
        <v>1720.6</v>
      </c>
      <c r="F18">
        <f>Додаток.2!L42</f>
        <v>2023.8000000000002</v>
      </c>
      <c r="G18">
        <f>Додаток.2!M42</f>
        <v>2160.6</v>
      </c>
      <c r="H18">
        <f>Додаток.2!N42</f>
        <v>10538.200000000003</v>
      </c>
    </row>
    <row r="20" spans="1:9" x14ac:dyDescent="0.25">
      <c r="A20" t="s">
        <v>161</v>
      </c>
      <c r="B20" s="134">
        <f>B9-B18</f>
        <v>0</v>
      </c>
      <c r="C20" s="134">
        <f t="shared" ref="C20:H20" si="0">C9-C18</f>
        <v>0</v>
      </c>
      <c r="D20" s="134">
        <f t="shared" si="0"/>
        <v>0</v>
      </c>
      <c r="E20" s="134">
        <f t="shared" si="0"/>
        <v>0</v>
      </c>
      <c r="F20" s="134">
        <f t="shared" si="0"/>
        <v>0</v>
      </c>
      <c r="G20" s="134">
        <f t="shared" si="0"/>
        <v>0</v>
      </c>
      <c r="H20" s="134">
        <f t="shared" si="0"/>
        <v>0</v>
      </c>
      <c r="I20" s="134"/>
    </row>
  </sheetData>
  <mergeCells count="17">
    <mergeCell ref="B12:H12"/>
    <mergeCell ref="A16:C16"/>
    <mergeCell ref="D14:H14"/>
    <mergeCell ref="A13:C13"/>
    <mergeCell ref="D13:H13"/>
    <mergeCell ref="A14:C14"/>
    <mergeCell ref="A15:C15"/>
    <mergeCell ref="D15:H15"/>
    <mergeCell ref="A1:D2"/>
    <mergeCell ref="E1:H2"/>
    <mergeCell ref="A3:H3"/>
    <mergeCell ref="A5:A7"/>
    <mergeCell ref="B5:G5"/>
    <mergeCell ref="H5:H7"/>
    <mergeCell ref="B6:C6"/>
    <mergeCell ref="D6:E6"/>
    <mergeCell ref="F6:G6"/>
  </mergeCells>
  <pageMargins left="0.70866141732283472" right="0.70866141732283472" top="1.1417322834645669" bottom="0.74803149606299213" header="0.31496062992125984" footer="0.31496062992125984"/>
  <pageSetup paperSize="9" scale="76"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150"/>
  <sheetViews>
    <sheetView view="pageBreakPreview" zoomScale="55" zoomScaleNormal="80" zoomScaleSheetLayoutView="55" workbookViewId="0">
      <selection activeCell="F36" sqref="F36"/>
    </sheetView>
  </sheetViews>
  <sheetFormatPr defaultRowHeight="28.5" x14ac:dyDescent="0.45"/>
  <cols>
    <col min="1" max="1" width="7" style="83" customWidth="1"/>
    <col min="2" max="2" width="43.140625" style="83" customWidth="1"/>
    <col min="3" max="3" width="67.42578125" style="108" customWidth="1"/>
    <col min="4" max="4" width="18.42578125" style="83" customWidth="1"/>
    <col min="5" max="5" width="9.140625" style="83" hidden="1" customWidth="1"/>
    <col min="6" max="6" width="74" style="83" customWidth="1"/>
    <col min="7" max="7" width="34.42578125" style="83" customWidth="1"/>
    <col min="8" max="8" width="25.42578125" style="83" customWidth="1"/>
    <col min="9" max="9" width="25.42578125" style="187" customWidth="1"/>
    <col min="10" max="13" width="25.42578125" style="83" customWidth="1"/>
    <col min="14" max="14" width="24.5703125" style="83" customWidth="1"/>
    <col min="15" max="15" width="2" style="83" customWidth="1"/>
    <col min="16" max="16" width="86.7109375" style="83" customWidth="1"/>
    <col min="17" max="17" width="9.28515625" style="71" customWidth="1"/>
    <col min="18" max="18" width="2.140625" style="87" customWidth="1"/>
    <col min="19" max="19" width="5.28515625" style="87" customWidth="1"/>
    <col min="20" max="20" width="9.5703125" style="87" customWidth="1"/>
    <col min="21" max="21" width="0.85546875" style="87" customWidth="1"/>
    <col min="22" max="22" width="9.140625" style="87" hidden="1" customWidth="1"/>
    <col min="23" max="27" width="9.140625" style="87"/>
    <col min="28" max="28" width="10.42578125" style="87" bestFit="1" customWidth="1"/>
    <col min="29" max="16384" width="9.140625" style="87"/>
  </cols>
  <sheetData>
    <row r="1" spans="1:16" s="71" customFormat="1" ht="15.75" customHeight="1" x14ac:dyDescent="0.25">
      <c r="A1" s="257" t="s">
        <v>133</v>
      </c>
      <c r="B1" s="257"/>
      <c r="C1" s="257"/>
      <c r="D1" s="257"/>
      <c r="E1" s="257"/>
      <c r="F1" s="257"/>
      <c r="G1" s="257"/>
      <c r="H1" s="257"/>
      <c r="I1" s="257"/>
      <c r="J1" s="257"/>
      <c r="K1" s="257"/>
      <c r="L1" s="130"/>
      <c r="M1" s="255" t="s">
        <v>228</v>
      </c>
      <c r="N1" s="256"/>
      <c r="O1" s="256"/>
      <c r="P1" s="256"/>
    </row>
    <row r="2" spans="1:16" s="71" customFormat="1" ht="97.5" customHeight="1" x14ac:dyDescent="0.25">
      <c r="A2" s="257"/>
      <c r="B2" s="257"/>
      <c r="C2" s="257"/>
      <c r="D2" s="257"/>
      <c r="E2" s="257"/>
      <c r="F2" s="257"/>
      <c r="G2" s="257"/>
      <c r="H2" s="257"/>
      <c r="I2" s="257"/>
      <c r="J2" s="257"/>
      <c r="K2" s="257"/>
      <c r="L2" s="130"/>
      <c r="M2" s="256"/>
      <c r="N2" s="256"/>
      <c r="O2" s="256"/>
      <c r="P2" s="256"/>
    </row>
    <row r="3" spans="1:16" s="72" customFormat="1" ht="96" customHeight="1" x14ac:dyDescent="0.5">
      <c r="A3" s="259" t="s">
        <v>155</v>
      </c>
      <c r="B3" s="259"/>
      <c r="C3" s="259"/>
      <c r="D3" s="259"/>
      <c r="E3" s="259"/>
      <c r="F3" s="259"/>
      <c r="G3" s="259"/>
      <c r="H3" s="259"/>
      <c r="I3" s="259"/>
      <c r="J3" s="259"/>
      <c r="K3" s="259"/>
      <c r="L3" s="259"/>
      <c r="M3" s="259"/>
      <c r="N3" s="259"/>
      <c r="O3" s="259"/>
      <c r="P3" s="259"/>
    </row>
    <row r="4" spans="1:16" s="73" customFormat="1" ht="63.75" customHeight="1" x14ac:dyDescent="0.25">
      <c r="A4" s="230" t="s">
        <v>0</v>
      </c>
      <c r="B4" s="230" t="s">
        <v>39</v>
      </c>
      <c r="C4" s="230" t="s">
        <v>1</v>
      </c>
      <c r="D4" s="260" t="s">
        <v>2</v>
      </c>
      <c r="E4" s="230" t="s">
        <v>3</v>
      </c>
      <c r="F4" s="230"/>
      <c r="G4" s="230" t="s">
        <v>4</v>
      </c>
      <c r="H4" s="230" t="s">
        <v>134</v>
      </c>
      <c r="I4" s="230"/>
      <c r="J4" s="230"/>
      <c r="K4" s="230"/>
      <c r="L4" s="230"/>
      <c r="M4" s="230"/>
      <c r="N4" s="230"/>
      <c r="O4" s="230" t="s">
        <v>5</v>
      </c>
      <c r="P4" s="230"/>
    </row>
    <row r="5" spans="1:16" s="73" customFormat="1" ht="27" x14ac:dyDescent="0.25">
      <c r="A5" s="230"/>
      <c r="B5" s="230"/>
      <c r="C5" s="230"/>
      <c r="D5" s="260"/>
      <c r="E5" s="230"/>
      <c r="F5" s="230"/>
      <c r="G5" s="230"/>
      <c r="H5" s="230" t="s">
        <v>6</v>
      </c>
      <c r="I5" s="230"/>
      <c r="J5" s="230" t="s">
        <v>7</v>
      </c>
      <c r="K5" s="230"/>
      <c r="L5" s="239" t="s">
        <v>8</v>
      </c>
      <c r="M5" s="240"/>
      <c r="N5" s="230" t="s">
        <v>9</v>
      </c>
      <c r="O5" s="230"/>
      <c r="P5" s="230"/>
    </row>
    <row r="6" spans="1:16" s="73" customFormat="1" ht="27" x14ac:dyDescent="0.25">
      <c r="A6" s="230"/>
      <c r="B6" s="230"/>
      <c r="C6" s="230"/>
      <c r="D6" s="260"/>
      <c r="E6" s="230"/>
      <c r="F6" s="230"/>
      <c r="G6" s="230"/>
      <c r="H6" s="127">
        <v>2023</v>
      </c>
      <c r="I6" s="193">
        <v>2024</v>
      </c>
      <c r="J6" s="127">
        <v>2025</v>
      </c>
      <c r="K6" s="127">
        <v>2026</v>
      </c>
      <c r="L6" s="127">
        <v>2027</v>
      </c>
      <c r="M6" s="127">
        <v>2028</v>
      </c>
      <c r="N6" s="230"/>
      <c r="O6" s="230"/>
      <c r="P6" s="230"/>
    </row>
    <row r="7" spans="1:16" s="73" customFormat="1" ht="27.75" x14ac:dyDescent="0.25">
      <c r="A7" s="124">
        <v>1</v>
      </c>
      <c r="B7" s="124">
        <v>2</v>
      </c>
      <c r="C7" s="102">
        <v>3</v>
      </c>
      <c r="D7" s="124">
        <v>4</v>
      </c>
      <c r="E7" s="231">
        <v>5</v>
      </c>
      <c r="F7" s="231"/>
      <c r="G7" s="124">
        <v>6</v>
      </c>
      <c r="H7" s="124">
        <v>7</v>
      </c>
      <c r="I7" s="190">
        <v>8</v>
      </c>
      <c r="J7" s="124">
        <v>9</v>
      </c>
      <c r="K7" s="124">
        <v>10</v>
      </c>
      <c r="L7" s="124">
        <v>10</v>
      </c>
      <c r="M7" s="124">
        <v>11</v>
      </c>
      <c r="N7" s="124">
        <v>12</v>
      </c>
      <c r="O7" s="231">
        <v>13</v>
      </c>
      <c r="P7" s="231"/>
    </row>
    <row r="8" spans="1:16" s="91" customFormat="1" ht="283.5" customHeight="1" x14ac:dyDescent="0.35">
      <c r="A8" s="258" t="s">
        <v>10</v>
      </c>
      <c r="B8" s="258" t="s">
        <v>118</v>
      </c>
      <c r="C8" s="124" t="s">
        <v>154</v>
      </c>
      <c r="D8" s="95" t="s">
        <v>152</v>
      </c>
      <c r="E8" s="231" t="s">
        <v>124</v>
      </c>
      <c r="F8" s="231"/>
      <c r="G8" s="124" t="s">
        <v>122</v>
      </c>
      <c r="H8" s="74">
        <v>0</v>
      </c>
      <c r="I8" s="74">
        <v>0</v>
      </c>
      <c r="J8" s="74">
        <v>0</v>
      </c>
      <c r="K8" s="74">
        <v>0</v>
      </c>
      <c r="L8" s="74">
        <v>0</v>
      </c>
      <c r="M8" s="74">
        <v>0</v>
      </c>
      <c r="N8" s="75">
        <f>SUM(H8:M8)</f>
        <v>0</v>
      </c>
      <c r="O8" s="231" t="s">
        <v>194</v>
      </c>
      <c r="P8" s="231"/>
    </row>
    <row r="9" spans="1:16" s="132" customFormat="1" ht="215.25" customHeight="1" x14ac:dyDescent="0.35">
      <c r="A9" s="258"/>
      <c r="B9" s="258"/>
      <c r="C9" s="124" t="s">
        <v>195</v>
      </c>
      <c r="D9" s="95" t="s">
        <v>152</v>
      </c>
      <c r="E9" s="231" t="s">
        <v>145</v>
      </c>
      <c r="F9" s="231"/>
      <c r="G9" s="124" t="s">
        <v>122</v>
      </c>
      <c r="H9" s="74">
        <v>0</v>
      </c>
      <c r="I9" s="74">
        <v>0</v>
      </c>
      <c r="J9" s="74">
        <v>0</v>
      </c>
      <c r="K9" s="74">
        <v>0</v>
      </c>
      <c r="L9" s="74">
        <v>0</v>
      </c>
      <c r="M9" s="74">
        <v>0</v>
      </c>
      <c r="N9" s="75">
        <f>SUM(H9:M9)</f>
        <v>0</v>
      </c>
      <c r="O9" s="231" t="s">
        <v>196</v>
      </c>
      <c r="P9" s="231"/>
    </row>
    <row r="10" spans="1:16" s="198" customFormat="1" ht="21" x14ac:dyDescent="0.35">
      <c r="A10" s="244" t="s">
        <v>119</v>
      </c>
      <c r="B10" s="244"/>
      <c r="C10" s="244"/>
      <c r="D10" s="244"/>
      <c r="E10" s="244"/>
      <c r="F10" s="244"/>
      <c r="G10" s="244"/>
      <c r="H10" s="236">
        <f>H8+H9</f>
        <v>0</v>
      </c>
      <c r="I10" s="236">
        <f t="shared" ref="I10:N10" si="0">I8+I9</f>
        <v>0</v>
      </c>
      <c r="J10" s="236">
        <f t="shared" si="0"/>
        <v>0</v>
      </c>
      <c r="K10" s="236">
        <f t="shared" si="0"/>
        <v>0</v>
      </c>
      <c r="L10" s="236">
        <f t="shared" si="0"/>
        <v>0</v>
      </c>
      <c r="M10" s="236">
        <f t="shared" si="0"/>
        <v>0</v>
      </c>
      <c r="N10" s="237">
        <f t="shared" si="0"/>
        <v>0</v>
      </c>
      <c r="O10" s="241"/>
      <c r="P10" s="241"/>
    </row>
    <row r="11" spans="1:16" s="198" customFormat="1" ht="36.75" customHeight="1" x14ac:dyDescent="0.35">
      <c r="A11" s="244"/>
      <c r="B11" s="244"/>
      <c r="C11" s="244"/>
      <c r="D11" s="244"/>
      <c r="E11" s="244"/>
      <c r="F11" s="244"/>
      <c r="G11" s="244"/>
      <c r="H11" s="236"/>
      <c r="I11" s="236"/>
      <c r="J11" s="236"/>
      <c r="K11" s="236"/>
      <c r="L11" s="236"/>
      <c r="M11" s="236"/>
      <c r="N11" s="238"/>
      <c r="O11" s="241"/>
      <c r="P11" s="241"/>
    </row>
    <row r="12" spans="1:16" s="91" customFormat="1" ht="241.5" customHeight="1" x14ac:dyDescent="0.35">
      <c r="A12" s="261" t="s">
        <v>12</v>
      </c>
      <c r="B12" s="178" t="s">
        <v>147</v>
      </c>
      <c r="C12" s="265" t="s">
        <v>197</v>
      </c>
      <c r="D12" s="95" t="s">
        <v>152</v>
      </c>
      <c r="E12" s="242" t="s">
        <v>144</v>
      </c>
      <c r="F12" s="243"/>
      <c r="G12" s="124" t="s">
        <v>11</v>
      </c>
      <c r="H12" s="192">
        <v>35</v>
      </c>
      <c r="I12" s="192">
        <v>35</v>
      </c>
      <c r="J12" s="192">
        <v>35</v>
      </c>
      <c r="K12" s="192">
        <v>35</v>
      </c>
      <c r="L12" s="192">
        <v>35</v>
      </c>
      <c r="M12" s="192">
        <v>35</v>
      </c>
      <c r="N12" s="90">
        <f t="shared" ref="N12:N15" si="1">SUM(H12:M12)</f>
        <v>210</v>
      </c>
      <c r="O12" s="249" t="s">
        <v>237</v>
      </c>
      <c r="P12" s="250"/>
    </row>
    <row r="13" spans="1:16" s="91" customFormat="1" ht="181.5" customHeight="1" x14ac:dyDescent="0.35">
      <c r="A13" s="262"/>
      <c r="B13" s="179"/>
      <c r="C13" s="267"/>
      <c r="D13" s="95" t="s">
        <v>152</v>
      </c>
      <c r="E13" s="124"/>
      <c r="F13" s="124" t="s">
        <v>131</v>
      </c>
      <c r="G13" s="124" t="s">
        <v>122</v>
      </c>
      <c r="H13" s="74">
        <v>0</v>
      </c>
      <c r="I13" s="74">
        <v>0</v>
      </c>
      <c r="J13" s="74">
        <v>0</v>
      </c>
      <c r="K13" s="74">
        <v>0</v>
      </c>
      <c r="L13" s="74">
        <v>0</v>
      </c>
      <c r="M13" s="74">
        <v>0</v>
      </c>
      <c r="N13" s="75">
        <f t="shared" si="1"/>
        <v>0</v>
      </c>
      <c r="O13" s="251"/>
      <c r="P13" s="252"/>
    </row>
    <row r="14" spans="1:16" s="91" customFormat="1" ht="374.25" customHeight="1" x14ac:dyDescent="0.35">
      <c r="A14" s="262"/>
      <c r="B14" s="179"/>
      <c r="C14" s="265" t="s">
        <v>198</v>
      </c>
      <c r="D14" s="95" t="s">
        <v>152</v>
      </c>
      <c r="E14" s="242" t="s">
        <v>262</v>
      </c>
      <c r="F14" s="243"/>
      <c r="G14" s="124" t="s">
        <v>11</v>
      </c>
      <c r="H14" s="192">
        <v>108.1</v>
      </c>
      <c r="I14" s="192">
        <v>108.1</v>
      </c>
      <c r="J14" s="192">
        <v>108.1</v>
      </c>
      <c r="K14" s="192">
        <v>108.1</v>
      </c>
      <c r="L14" s="192">
        <v>108.1</v>
      </c>
      <c r="M14" s="192">
        <v>108.1</v>
      </c>
      <c r="N14" s="90">
        <f t="shared" si="1"/>
        <v>648.6</v>
      </c>
      <c r="O14" s="249" t="s">
        <v>238</v>
      </c>
      <c r="P14" s="250"/>
    </row>
    <row r="15" spans="1:16" s="91" customFormat="1" ht="115.5" customHeight="1" x14ac:dyDescent="0.35">
      <c r="A15" s="262"/>
      <c r="B15" s="179"/>
      <c r="C15" s="266"/>
      <c r="D15" s="95" t="s">
        <v>152</v>
      </c>
      <c r="E15" s="124"/>
      <c r="F15" s="124" t="s">
        <v>131</v>
      </c>
      <c r="G15" s="124" t="s">
        <v>122</v>
      </c>
      <c r="H15" s="74">
        <v>0</v>
      </c>
      <c r="I15" s="74">
        <v>0</v>
      </c>
      <c r="J15" s="74">
        <v>0</v>
      </c>
      <c r="K15" s="74">
        <v>0</v>
      </c>
      <c r="L15" s="74">
        <v>0</v>
      </c>
      <c r="M15" s="74">
        <v>0</v>
      </c>
      <c r="N15" s="75">
        <f t="shared" si="1"/>
        <v>0</v>
      </c>
      <c r="O15" s="253"/>
      <c r="P15" s="254"/>
    </row>
    <row r="16" spans="1:16" s="91" customFormat="1" ht="116.25" customHeight="1" x14ac:dyDescent="0.35">
      <c r="A16" s="262"/>
      <c r="B16" s="179"/>
      <c r="C16" s="267"/>
      <c r="D16" s="95" t="s">
        <v>152</v>
      </c>
      <c r="E16" s="124"/>
      <c r="F16" s="174" t="s">
        <v>225</v>
      </c>
      <c r="G16" s="124" t="s">
        <v>132</v>
      </c>
      <c r="H16" s="288" t="s">
        <v>230</v>
      </c>
      <c r="I16" s="289"/>
      <c r="J16" s="289"/>
      <c r="K16" s="289"/>
      <c r="L16" s="289"/>
      <c r="M16" s="289"/>
      <c r="N16" s="290"/>
      <c r="O16" s="251"/>
      <c r="P16" s="252"/>
    </row>
    <row r="17" spans="1:17" s="91" customFormat="1" ht="249" customHeight="1" x14ac:dyDescent="0.35">
      <c r="A17" s="262"/>
      <c r="B17" s="179"/>
      <c r="C17" s="133" t="s">
        <v>177</v>
      </c>
      <c r="D17" s="95" t="s">
        <v>152</v>
      </c>
      <c r="E17" s="263" t="s">
        <v>178</v>
      </c>
      <c r="F17" s="264"/>
      <c r="G17" s="124" t="s">
        <v>122</v>
      </c>
      <c r="H17" s="74">
        <v>0</v>
      </c>
      <c r="I17" s="74">
        <v>0</v>
      </c>
      <c r="J17" s="74">
        <v>0</v>
      </c>
      <c r="K17" s="74">
        <v>0</v>
      </c>
      <c r="L17" s="74">
        <v>0</v>
      </c>
      <c r="M17" s="74">
        <v>0</v>
      </c>
      <c r="N17" s="75">
        <f>SUM(H17:M17)</f>
        <v>0</v>
      </c>
      <c r="O17" s="242" t="s">
        <v>199</v>
      </c>
      <c r="P17" s="243"/>
    </row>
    <row r="18" spans="1:17" s="91" customFormat="1" ht="187.5" customHeight="1" x14ac:dyDescent="0.35">
      <c r="A18" s="262"/>
      <c r="B18" s="179"/>
      <c r="C18" s="231" t="s">
        <v>181</v>
      </c>
      <c r="D18" s="95" t="s">
        <v>152</v>
      </c>
      <c r="E18" s="128"/>
      <c r="F18" s="129" t="s">
        <v>146</v>
      </c>
      <c r="G18" s="124" t="s">
        <v>122</v>
      </c>
      <c r="H18" s="74">
        <v>0</v>
      </c>
      <c r="I18" s="74">
        <v>0</v>
      </c>
      <c r="J18" s="74">
        <v>0</v>
      </c>
      <c r="K18" s="74">
        <v>0</v>
      </c>
      <c r="L18" s="74">
        <v>0</v>
      </c>
      <c r="M18" s="74">
        <v>0</v>
      </c>
      <c r="N18" s="75">
        <v>0</v>
      </c>
      <c r="O18" s="231" t="s">
        <v>239</v>
      </c>
      <c r="P18" s="231"/>
    </row>
    <row r="19" spans="1:17" s="91" customFormat="1" ht="129" customHeight="1" x14ac:dyDescent="0.35">
      <c r="A19" s="262"/>
      <c r="B19" s="179"/>
      <c r="C19" s="231"/>
      <c r="D19" s="95" t="s">
        <v>152</v>
      </c>
      <c r="E19" s="124"/>
      <c r="F19" s="174" t="s">
        <v>226</v>
      </c>
      <c r="G19" s="124" t="s">
        <v>132</v>
      </c>
      <c r="H19" s="288" t="s">
        <v>230</v>
      </c>
      <c r="I19" s="289"/>
      <c r="J19" s="289"/>
      <c r="K19" s="289"/>
      <c r="L19" s="289"/>
      <c r="M19" s="289"/>
      <c r="N19" s="290"/>
      <c r="O19" s="231"/>
      <c r="P19" s="231"/>
    </row>
    <row r="20" spans="1:17" s="91" customFormat="1" ht="304.5" customHeight="1" x14ac:dyDescent="0.35">
      <c r="A20" s="262"/>
      <c r="B20" s="179"/>
      <c r="C20" s="177" t="s">
        <v>182</v>
      </c>
      <c r="D20" s="95" t="s">
        <v>152</v>
      </c>
      <c r="E20" s="242" t="s">
        <v>204</v>
      </c>
      <c r="F20" s="243"/>
      <c r="G20" s="190" t="s">
        <v>11</v>
      </c>
      <c r="H20" s="192">
        <v>20.8</v>
      </c>
      <c r="I20" s="192">
        <v>20.9</v>
      </c>
      <c r="J20" s="192">
        <v>20.8</v>
      </c>
      <c r="K20" s="192">
        <v>20.9</v>
      </c>
      <c r="L20" s="192">
        <v>20.8</v>
      </c>
      <c r="M20" s="192">
        <v>20.8</v>
      </c>
      <c r="N20" s="90">
        <f t="shared" ref="N20:N21" si="2">SUM(H20:M20)</f>
        <v>125</v>
      </c>
      <c r="O20" s="249" t="s">
        <v>200</v>
      </c>
      <c r="P20" s="250"/>
      <c r="Q20" s="93"/>
    </row>
    <row r="21" spans="1:17" s="91" customFormat="1" ht="201" customHeight="1" x14ac:dyDescent="0.35">
      <c r="A21" s="262"/>
      <c r="B21" s="179"/>
      <c r="C21" s="231" t="s">
        <v>201</v>
      </c>
      <c r="D21" s="95" t="s">
        <v>152</v>
      </c>
      <c r="E21" s="190"/>
      <c r="F21" s="190" t="s">
        <v>146</v>
      </c>
      <c r="G21" s="190" t="s">
        <v>11</v>
      </c>
      <c r="H21" s="192">
        <v>88.1</v>
      </c>
      <c r="I21" s="192">
        <v>97</v>
      </c>
      <c r="J21" s="192">
        <v>106</v>
      </c>
      <c r="K21" s="192">
        <v>116</v>
      </c>
      <c r="L21" s="192">
        <v>128</v>
      </c>
      <c r="M21" s="192">
        <v>141</v>
      </c>
      <c r="N21" s="90">
        <f t="shared" si="2"/>
        <v>676.1</v>
      </c>
      <c r="O21" s="253"/>
      <c r="P21" s="254"/>
      <c r="Q21" s="93"/>
    </row>
    <row r="22" spans="1:17" s="91" customFormat="1" ht="153.75" customHeight="1" x14ac:dyDescent="0.35">
      <c r="A22" s="262"/>
      <c r="B22" s="179"/>
      <c r="C22" s="231"/>
      <c r="D22" s="95" t="s">
        <v>152</v>
      </c>
      <c r="E22" s="190"/>
      <c r="F22" s="190" t="s">
        <v>227</v>
      </c>
      <c r="G22" s="190" t="s">
        <v>132</v>
      </c>
      <c r="H22" s="288" t="s">
        <v>230</v>
      </c>
      <c r="I22" s="289"/>
      <c r="J22" s="289"/>
      <c r="K22" s="289"/>
      <c r="L22" s="289"/>
      <c r="M22" s="289"/>
      <c r="N22" s="290"/>
      <c r="O22" s="251"/>
      <c r="P22" s="252"/>
      <c r="Q22" s="93"/>
    </row>
    <row r="23" spans="1:17" s="91" customFormat="1" ht="216.75" customHeight="1" x14ac:dyDescent="0.35">
      <c r="A23" s="262"/>
      <c r="B23" s="179"/>
      <c r="C23" s="265" t="s">
        <v>246</v>
      </c>
      <c r="D23" s="95" t="s">
        <v>152</v>
      </c>
      <c r="E23" s="242" t="s">
        <v>255</v>
      </c>
      <c r="F23" s="243"/>
      <c r="G23" s="190" t="s">
        <v>122</v>
      </c>
      <c r="H23" s="74">
        <v>0</v>
      </c>
      <c r="I23" s="74">
        <v>0</v>
      </c>
      <c r="J23" s="74">
        <v>0</v>
      </c>
      <c r="K23" s="74">
        <v>0</v>
      </c>
      <c r="L23" s="74">
        <v>0</v>
      </c>
      <c r="M23" s="74">
        <v>0</v>
      </c>
      <c r="N23" s="75">
        <f>SUM(H23:M23)</f>
        <v>0</v>
      </c>
      <c r="O23" s="249" t="s">
        <v>202</v>
      </c>
      <c r="P23" s="250"/>
    </row>
    <row r="24" spans="1:17" s="91" customFormat="1" ht="122.25" customHeight="1" x14ac:dyDescent="0.35">
      <c r="A24" s="262"/>
      <c r="B24" s="179"/>
      <c r="C24" s="267"/>
      <c r="D24" s="95" t="s">
        <v>152</v>
      </c>
      <c r="E24" s="190"/>
      <c r="F24" s="190" t="s">
        <v>227</v>
      </c>
      <c r="G24" s="190" t="s">
        <v>132</v>
      </c>
      <c r="H24" s="288" t="s">
        <v>230</v>
      </c>
      <c r="I24" s="289"/>
      <c r="J24" s="289"/>
      <c r="K24" s="289"/>
      <c r="L24" s="289"/>
      <c r="M24" s="289"/>
      <c r="N24" s="290"/>
      <c r="O24" s="251"/>
      <c r="P24" s="252"/>
    </row>
    <row r="25" spans="1:17" s="91" customFormat="1" ht="409.6" customHeight="1" x14ac:dyDescent="0.35">
      <c r="A25" s="262"/>
      <c r="B25" s="179"/>
      <c r="C25" s="201" t="s">
        <v>254</v>
      </c>
      <c r="D25" s="95" t="s">
        <v>152</v>
      </c>
      <c r="E25" s="242" t="s">
        <v>261</v>
      </c>
      <c r="F25" s="243"/>
      <c r="G25" s="190" t="s">
        <v>11</v>
      </c>
      <c r="H25" s="202">
        <v>91.8</v>
      </c>
      <c r="I25" s="202">
        <v>368.4</v>
      </c>
      <c r="J25" s="202">
        <v>409.8</v>
      </c>
      <c r="K25" s="202">
        <v>454.5</v>
      </c>
      <c r="L25" s="202">
        <v>474.8</v>
      </c>
      <c r="M25" s="202">
        <v>544.79999999999995</v>
      </c>
      <c r="N25" s="203">
        <f t="shared" ref="N25:N30" si="3">SUM(H25:M25)</f>
        <v>2344.1</v>
      </c>
      <c r="O25" s="242" t="s">
        <v>203</v>
      </c>
      <c r="P25" s="243"/>
      <c r="Q25" s="94"/>
    </row>
    <row r="26" spans="1:17" s="91" customFormat="1" ht="246" customHeight="1" x14ac:dyDescent="0.35">
      <c r="A26" s="262"/>
      <c r="B26" s="179"/>
      <c r="C26" s="103" t="s">
        <v>247</v>
      </c>
      <c r="D26" s="95" t="s">
        <v>25</v>
      </c>
      <c r="E26" s="188"/>
      <c r="F26" s="197" t="s">
        <v>252</v>
      </c>
      <c r="G26" s="190" t="s">
        <v>11</v>
      </c>
      <c r="H26" s="192">
        <v>271.89999999999998</v>
      </c>
      <c r="I26" s="74">
        <v>0</v>
      </c>
      <c r="J26" s="74">
        <v>0</v>
      </c>
      <c r="K26" s="74">
        <v>0</v>
      </c>
      <c r="L26" s="74">
        <v>0</v>
      </c>
      <c r="M26" s="74">
        <v>0</v>
      </c>
      <c r="N26" s="90">
        <f t="shared" si="3"/>
        <v>271.89999999999998</v>
      </c>
      <c r="O26" s="242" t="s">
        <v>174</v>
      </c>
      <c r="P26" s="243"/>
    </row>
    <row r="27" spans="1:17" s="91" customFormat="1" ht="273.75" customHeight="1" x14ac:dyDescent="0.35">
      <c r="A27" s="262"/>
      <c r="B27" s="179"/>
      <c r="C27" s="103" t="s">
        <v>248</v>
      </c>
      <c r="D27" s="95" t="s">
        <v>152</v>
      </c>
      <c r="E27" s="188"/>
      <c r="F27" s="189" t="s">
        <v>179</v>
      </c>
      <c r="G27" s="190" t="s">
        <v>122</v>
      </c>
      <c r="H27" s="74">
        <v>0</v>
      </c>
      <c r="I27" s="74">
        <v>0</v>
      </c>
      <c r="J27" s="74">
        <v>0</v>
      </c>
      <c r="K27" s="74">
        <v>0</v>
      </c>
      <c r="L27" s="74">
        <v>0</v>
      </c>
      <c r="M27" s="74">
        <v>0</v>
      </c>
      <c r="N27" s="75">
        <f t="shared" si="3"/>
        <v>0</v>
      </c>
      <c r="O27" s="247" t="s">
        <v>180</v>
      </c>
      <c r="P27" s="248"/>
    </row>
    <row r="28" spans="1:17" s="91" customFormat="1" ht="156.75" customHeight="1" x14ac:dyDescent="0.35">
      <c r="A28" s="262"/>
      <c r="B28" s="179"/>
      <c r="C28" s="78" t="s">
        <v>249</v>
      </c>
      <c r="D28" s="95" t="s">
        <v>189</v>
      </c>
      <c r="E28" s="242" t="s">
        <v>130</v>
      </c>
      <c r="F28" s="243"/>
      <c r="G28" s="190" t="s">
        <v>11</v>
      </c>
      <c r="H28" s="192">
        <v>0</v>
      </c>
      <c r="I28" s="192">
        <v>200</v>
      </c>
      <c r="J28" s="125">
        <v>200</v>
      </c>
      <c r="K28" s="125">
        <v>200</v>
      </c>
      <c r="L28" s="125">
        <v>200</v>
      </c>
      <c r="M28" s="125">
        <v>200</v>
      </c>
      <c r="N28" s="90">
        <f t="shared" si="3"/>
        <v>1000</v>
      </c>
      <c r="O28" s="242" t="s">
        <v>205</v>
      </c>
      <c r="P28" s="243"/>
    </row>
    <row r="29" spans="1:17" s="76" customFormat="1" ht="347.25" customHeight="1" x14ac:dyDescent="0.35">
      <c r="A29" s="262"/>
      <c r="B29" s="179"/>
      <c r="C29" s="78" t="s">
        <v>250</v>
      </c>
      <c r="D29" s="95" t="s">
        <v>152</v>
      </c>
      <c r="E29" s="188"/>
      <c r="F29" s="204" t="s">
        <v>263</v>
      </c>
      <c r="G29" s="190" t="s">
        <v>11</v>
      </c>
      <c r="H29" s="192">
        <v>560.6</v>
      </c>
      <c r="I29" s="192">
        <v>610.6</v>
      </c>
      <c r="J29" s="125">
        <v>660.6</v>
      </c>
      <c r="K29" s="125">
        <v>710.6</v>
      </c>
      <c r="L29" s="125">
        <v>760.6</v>
      </c>
      <c r="M29" s="125">
        <v>810.5</v>
      </c>
      <c r="N29" s="90">
        <f t="shared" si="3"/>
        <v>4113.5</v>
      </c>
      <c r="O29" s="249" t="s">
        <v>153</v>
      </c>
      <c r="P29" s="250"/>
    </row>
    <row r="30" spans="1:17" s="76" customFormat="1" ht="282" customHeight="1" x14ac:dyDescent="0.35">
      <c r="A30" s="126"/>
      <c r="B30" s="126"/>
      <c r="C30" s="78" t="s">
        <v>251</v>
      </c>
      <c r="D30" s="95" t="s">
        <v>152</v>
      </c>
      <c r="E30" s="116"/>
      <c r="F30" s="117" t="s">
        <v>253</v>
      </c>
      <c r="G30" s="124" t="s">
        <v>122</v>
      </c>
      <c r="H30" s="74">
        <v>0</v>
      </c>
      <c r="I30" s="74">
        <v>0</v>
      </c>
      <c r="J30" s="74">
        <v>0</v>
      </c>
      <c r="K30" s="74">
        <v>0</v>
      </c>
      <c r="L30" s="74">
        <v>0</v>
      </c>
      <c r="M30" s="74">
        <v>0</v>
      </c>
      <c r="N30" s="75">
        <f t="shared" si="3"/>
        <v>0</v>
      </c>
      <c r="O30" s="242" t="s">
        <v>206</v>
      </c>
      <c r="P30" s="243"/>
    </row>
    <row r="31" spans="1:17" s="200" customFormat="1" ht="41.25" customHeight="1" x14ac:dyDescent="0.35">
      <c r="A31" s="244" t="s">
        <v>120</v>
      </c>
      <c r="B31" s="244"/>
      <c r="C31" s="244"/>
      <c r="D31" s="244"/>
      <c r="E31" s="244"/>
      <c r="F31" s="244"/>
      <c r="G31" s="244"/>
      <c r="H31" s="199">
        <f t="shared" ref="H31:N31" si="4">H12+H13+H14+H15+H17+H18+H20+H21+H23+H25+H26+H27+H28+H29+H30</f>
        <v>1176.3000000000002</v>
      </c>
      <c r="I31" s="199">
        <f t="shared" si="4"/>
        <v>1440</v>
      </c>
      <c r="J31" s="199">
        <f t="shared" si="4"/>
        <v>1540.3000000000002</v>
      </c>
      <c r="K31" s="199">
        <f t="shared" si="4"/>
        <v>1645.1</v>
      </c>
      <c r="L31" s="199">
        <f t="shared" si="4"/>
        <v>1727.3000000000002</v>
      </c>
      <c r="M31" s="199">
        <f t="shared" si="4"/>
        <v>1860.1999999999998</v>
      </c>
      <c r="N31" s="199">
        <f t="shared" si="4"/>
        <v>9389.2000000000007</v>
      </c>
      <c r="O31" s="245"/>
      <c r="P31" s="246"/>
    </row>
    <row r="32" spans="1:17" s="76" customFormat="1" ht="375" customHeight="1" x14ac:dyDescent="0.35">
      <c r="A32" s="261" t="s">
        <v>14</v>
      </c>
      <c r="B32" s="261" t="s">
        <v>121</v>
      </c>
      <c r="C32" s="79" t="s">
        <v>265</v>
      </c>
      <c r="D32" s="95" t="s">
        <v>26</v>
      </c>
      <c r="E32" s="231" t="s">
        <v>264</v>
      </c>
      <c r="F32" s="231"/>
      <c r="G32" s="124" t="s">
        <v>11</v>
      </c>
      <c r="H32" s="74">
        <v>0</v>
      </c>
      <c r="I32" s="192">
        <v>271</v>
      </c>
      <c r="J32" s="74">
        <v>0</v>
      </c>
      <c r="K32" s="74">
        <v>0</v>
      </c>
      <c r="L32" s="74">
        <v>0</v>
      </c>
      <c r="M32" s="74">
        <v>0</v>
      </c>
      <c r="N32" s="90">
        <f t="shared" ref="N32:N36" si="5">SUM(H32:M32)</f>
        <v>271</v>
      </c>
      <c r="O32" s="231" t="s">
        <v>207</v>
      </c>
      <c r="P32" s="231"/>
      <c r="Q32" s="77"/>
    </row>
    <row r="33" spans="1:17" s="132" customFormat="1" ht="286.5" customHeight="1" x14ac:dyDescent="0.35">
      <c r="A33" s="262"/>
      <c r="B33" s="262"/>
      <c r="C33" s="80" t="s">
        <v>183</v>
      </c>
      <c r="D33" s="95" t="s">
        <v>152</v>
      </c>
      <c r="E33" s="81"/>
      <c r="F33" s="124" t="s">
        <v>146</v>
      </c>
      <c r="G33" s="124" t="s">
        <v>11</v>
      </c>
      <c r="H33" s="192">
        <v>65.2</v>
      </c>
      <c r="I33" s="192">
        <v>68.5</v>
      </c>
      <c r="J33" s="125">
        <v>71.900000000000006</v>
      </c>
      <c r="K33" s="125">
        <v>75.5</v>
      </c>
      <c r="L33" s="125">
        <v>79.3</v>
      </c>
      <c r="M33" s="125">
        <v>83.2</v>
      </c>
      <c r="N33" s="90">
        <f t="shared" si="5"/>
        <v>443.6</v>
      </c>
      <c r="O33" s="231" t="s">
        <v>208</v>
      </c>
      <c r="P33" s="231"/>
      <c r="Q33" s="135"/>
    </row>
    <row r="34" spans="1:17" s="132" customFormat="1" ht="205.5" customHeight="1" x14ac:dyDescent="0.35">
      <c r="A34" s="262"/>
      <c r="B34" s="262"/>
      <c r="C34" s="80" t="s">
        <v>184</v>
      </c>
      <c r="D34" s="95" t="s">
        <v>152</v>
      </c>
      <c r="E34" s="81"/>
      <c r="F34" s="124" t="s">
        <v>146</v>
      </c>
      <c r="G34" s="124" t="s">
        <v>122</v>
      </c>
      <c r="H34" s="74">
        <v>0</v>
      </c>
      <c r="I34" s="74">
        <v>0</v>
      </c>
      <c r="J34" s="74">
        <v>0</v>
      </c>
      <c r="K34" s="74">
        <v>0</v>
      </c>
      <c r="L34" s="74">
        <v>0</v>
      </c>
      <c r="M34" s="74">
        <v>0</v>
      </c>
      <c r="N34" s="75">
        <v>0</v>
      </c>
      <c r="O34" s="242" t="s">
        <v>240</v>
      </c>
      <c r="P34" s="243"/>
      <c r="Q34" s="135"/>
    </row>
    <row r="35" spans="1:17" s="76" customFormat="1" ht="233.25" customHeight="1" x14ac:dyDescent="0.35">
      <c r="A35" s="262"/>
      <c r="B35" s="262"/>
      <c r="C35" s="80" t="s">
        <v>185</v>
      </c>
      <c r="D35" s="95" t="s">
        <v>190</v>
      </c>
      <c r="E35" s="81"/>
      <c r="F35" s="174" t="s">
        <v>266</v>
      </c>
      <c r="G35" s="124" t="s">
        <v>11</v>
      </c>
      <c r="H35" s="74">
        <v>0</v>
      </c>
      <c r="I35" s="74">
        <v>0</v>
      </c>
      <c r="J35" s="92">
        <v>0</v>
      </c>
      <c r="K35" s="74">
        <v>0</v>
      </c>
      <c r="L35" s="125">
        <v>217.2</v>
      </c>
      <c r="M35" s="125">
        <v>217.2</v>
      </c>
      <c r="N35" s="90">
        <f t="shared" si="5"/>
        <v>434.4</v>
      </c>
      <c r="O35" s="231" t="s">
        <v>209</v>
      </c>
      <c r="P35" s="231"/>
    </row>
    <row r="36" spans="1:17" s="76" customFormat="1" ht="349.5" customHeight="1" x14ac:dyDescent="0.35">
      <c r="A36" s="262"/>
      <c r="B36" s="262"/>
      <c r="C36" s="80" t="s">
        <v>211</v>
      </c>
      <c r="D36" s="95" t="s">
        <v>152</v>
      </c>
      <c r="E36" s="81"/>
      <c r="F36" s="124" t="s">
        <v>160</v>
      </c>
      <c r="G36" s="124" t="s">
        <v>122</v>
      </c>
      <c r="H36" s="74">
        <v>0</v>
      </c>
      <c r="I36" s="74">
        <v>0</v>
      </c>
      <c r="J36" s="89">
        <v>0</v>
      </c>
      <c r="K36" s="74">
        <v>0</v>
      </c>
      <c r="L36" s="74">
        <v>0</v>
      </c>
      <c r="M36" s="74">
        <v>0</v>
      </c>
      <c r="N36" s="75">
        <f t="shared" si="5"/>
        <v>0</v>
      </c>
      <c r="O36" s="242" t="s">
        <v>210</v>
      </c>
      <c r="P36" s="243"/>
    </row>
    <row r="37" spans="1:17" s="76" customFormat="1" ht="336.75" customHeight="1" x14ac:dyDescent="0.35">
      <c r="A37" s="268"/>
      <c r="B37" s="268"/>
      <c r="C37" s="80" t="s">
        <v>191</v>
      </c>
      <c r="D37" s="95" t="s">
        <v>152</v>
      </c>
      <c r="E37" s="81"/>
      <c r="F37" s="131" t="s">
        <v>257</v>
      </c>
      <c r="G37" s="131" t="s">
        <v>122</v>
      </c>
      <c r="H37" s="74">
        <v>0</v>
      </c>
      <c r="I37" s="74">
        <v>0</v>
      </c>
      <c r="J37" s="89">
        <v>0</v>
      </c>
      <c r="K37" s="74">
        <v>0</v>
      </c>
      <c r="L37" s="74">
        <v>0</v>
      </c>
      <c r="M37" s="74">
        <v>0</v>
      </c>
      <c r="N37" s="75">
        <v>0</v>
      </c>
      <c r="O37" s="242" t="s">
        <v>212</v>
      </c>
      <c r="P37" s="243"/>
    </row>
    <row r="38" spans="1:17" s="88" customFormat="1" ht="18.75" customHeight="1" x14ac:dyDescent="0.35">
      <c r="A38" s="232" t="s">
        <v>123</v>
      </c>
      <c r="B38" s="232"/>
      <c r="C38" s="233"/>
      <c r="D38" s="233"/>
      <c r="E38" s="233"/>
      <c r="F38" s="233"/>
      <c r="G38" s="233"/>
      <c r="H38" s="234">
        <f>H32+H33+H34+H35+H36+H37</f>
        <v>65.2</v>
      </c>
      <c r="I38" s="234">
        <f t="shared" ref="I38:N38" si="6">I32+I33+I34+I35+I36+I37</f>
        <v>339.5</v>
      </c>
      <c r="J38" s="234">
        <f t="shared" si="6"/>
        <v>71.900000000000006</v>
      </c>
      <c r="K38" s="234">
        <f t="shared" si="6"/>
        <v>75.5</v>
      </c>
      <c r="L38" s="234">
        <f t="shared" si="6"/>
        <v>296.5</v>
      </c>
      <c r="M38" s="234">
        <f t="shared" si="6"/>
        <v>300.39999999999998</v>
      </c>
      <c r="N38" s="234">
        <f t="shared" si="6"/>
        <v>1149</v>
      </c>
      <c r="O38" s="233"/>
      <c r="P38" s="233"/>
    </row>
    <row r="39" spans="1:17" s="88" customFormat="1" ht="24" customHeight="1" x14ac:dyDescent="0.35">
      <c r="A39" s="232"/>
      <c r="B39" s="232"/>
      <c r="C39" s="232"/>
      <c r="D39" s="232"/>
      <c r="E39" s="232"/>
      <c r="F39" s="232"/>
      <c r="G39" s="232"/>
      <c r="H39" s="235"/>
      <c r="I39" s="235"/>
      <c r="J39" s="235"/>
      <c r="K39" s="235"/>
      <c r="L39" s="235"/>
      <c r="M39" s="235"/>
      <c r="N39" s="235"/>
      <c r="O39" s="233"/>
      <c r="P39" s="233"/>
    </row>
    <row r="40" spans="1:17" s="88" customFormat="1" ht="18.75" customHeight="1" x14ac:dyDescent="0.35">
      <c r="A40" s="232"/>
      <c r="B40" s="232"/>
      <c r="C40" s="232"/>
      <c r="D40" s="232"/>
      <c r="E40" s="232"/>
      <c r="F40" s="232"/>
      <c r="G40" s="232"/>
      <c r="H40" s="235"/>
      <c r="I40" s="235"/>
      <c r="J40" s="235"/>
      <c r="K40" s="235"/>
      <c r="L40" s="235"/>
      <c r="M40" s="235"/>
      <c r="N40" s="235"/>
      <c r="O40" s="233"/>
      <c r="P40" s="233"/>
    </row>
    <row r="41" spans="1:17" s="76" customFormat="1" ht="5.25" customHeight="1" x14ac:dyDescent="0.35">
      <c r="A41" s="232"/>
      <c r="B41" s="232"/>
      <c r="C41" s="232"/>
      <c r="D41" s="232"/>
      <c r="E41" s="232"/>
      <c r="F41" s="232"/>
      <c r="G41" s="232"/>
      <c r="H41" s="235"/>
      <c r="I41" s="235"/>
      <c r="J41" s="235"/>
      <c r="K41" s="235"/>
      <c r="L41" s="235"/>
      <c r="M41" s="235"/>
      <c r="N41" s="235"/>
      <c r="O41" s="233"/>
      <c r="P41" s="233"/>
    </row>
    <row r="42" spans="1:17" s="76" customFormat="1" ht="38.25" customHeight="1" x14ac:dyDescent="0.35">
      <c r="A42" s="230" t="s">
        <v>15</v>
      </c>
      <c r="B42" s="230"/>
      <c r="C42" s="230"/>
      <c r="D42" s="230"/>
      <c r="E42" s="230"/>
      <c r="F42" s="230"/>
      <c r="G42" s="230"/>
      <c r="H42" s="90">
        <f t="shared" ref="H42:M42" si="7">H10+H31+H38</f>
        <v>1241.5000000000002</v>
      </c>
      <c r="I42" s="90">
        <f t="shared" si="7"/>
        <v>1779.5</v>
      </c>
      <c r="J42" s="90">
        <f t="shared" si="7"/>
        <v>1612.2000000000003</v>
      </c>
      <c r="K42" s="90">
        <f t="shared" si="7"/>
        <v>1720.6</v>
      </c>
      <c r="L42" s="90">
        <f t="shared" si="7"/>
        <v>2023.8000000000002</v>
      </c>
      <c r="M42" s="90">
        <f t="shared" si="7"/>
        <v>2160.6</v>
      </c>
      <c r="N42" s="90">
        <f t="shared" ref="N42" si="8">SUM(H42:M42)</f>
        <v>10538.200000000003</v>
      </c>
      <c r="O42" s="231"/>
      <c r="P42" s="231"/>
    </row>
    <row r="43" spans="1:17" s="76" customFormat="1" ht="45.75" customHeight="1" x14ac:dyDescent="0.35">
      <c r="A43" s="231" t="s">
        <v>37</v>
      </c>
      <c r="B43" s="231"/>
      <c r="C43" s="231"/>
      <c r="D43" s="231"/>
      <c r="E43" s="231"/>
      <c r="F43" s="231"/>
      <c r="G43" s="231"/>
      <c r="H43" s="109"/>
      <c r="I43" s="109"/>
      <c r="J43" s="109"/>
      <c r="K43" s="109"/>
      <c r="L43" s="109"/>
      <c r="M43" s="109"/>
      <c r="N43" s="109"/>
      <c r="O43" s="231"/>
      <c r="P43" s="231"/>
    </row>
    <row r="44" spans="1:17" s="76" customFormat="1" ht="42" customHeight="1" x14ac:dyDescent="0.35">
      <c r="A44" s="231" t="s">
        <v>32</v>
      </c>
      <c r="B44" s="231"/>
      <c r="C44" s="231"/>
      <c r="D44" s="231"/>
      <c r="E44" s="231"/>
      <c r="F44" s="231"/>
      <c r="G44" s="231"/>
      <c r="H44" s="125">
        <f t="shared" ref="H44:N44" si="9">H12+H14+H20+H21+H25+H26+H28+H29+H32+H33+H35</f>
        <v>1241.5000000000002</v>
      </c>
      <c r="I44" s="192">
        <f t="shared" si="9"/>
        <v>1779.5</v>
      </c>
      <c r="J44" s="125">
        <f t="shared" si="9"/>
        <v>1612.2000000000003</v>
      </c>
      <c r="K44" s="125">
        <f t="shared" si="9"/>
        <v>1720.6</v>
      </c>
      <c r="L44" s="125">
        <f t="shared" si="9"/>
        <v>2023.8000000000002</v>
      </c>
      <c r="M44" s="125">
        <f t="shared" si="9"/>
        <v>2160.6</v>
      </c>
      <c r="N44" s="125">
        <f t="shared" si="9"/>
        <v>10538.2</v>
      </c>
      <c r="O44" s="231"/>
      <c r="P44" s="231"/>
    </row>
    <row r="45" spans="1:17" s="76" customFormat="1" ht="41.25" customHeight="1" x14ac:dyDescent="0.35">
      <c r="A45" s="231" t="s">
        <v>33</v>
      </c>
      <c r="B45" s="231"/>
      <c r="C45" s="231"/>
      <c r="D45" s="231"/>
      <c r="E45" s="231"/>
      <c r="F45" s="231"/>
      <c r="G45" s="231"/>
      <c r="H45" s="271" t="s">
        <v>230</v>
      </c>
      <c r="I45" s="271"/>
      <c r="J45" s="271"/>
      <c r="K45" s="271"/>
      <c r="L45" s="271"/>
      <c r="M45" s="271"/>
      <c r="N45" s="271"/>
      <c r="O45" s="231"/>
      <c r="P45" s="231"/>
    </row>
    <row r="46" spans="1:17" s="82" customFormat="1" ht="120" customHeight="1" x14ac:dyDescent="0.4">
      <c r="A46" s="273" t="s">
        <v>223</v>
      </c>
      <c r="B46" s="273"/>
      <c r="C46" s="273"/>
      <c r="D46" s="273"/>
      <c r="E46" s="273"/>
      <c r="F46" s="272" t="s">
        <v>36</v>
      </c>
      <c r="G46" s="272"/>
      <c r="H46" s="272"/>
      <c r="I46" s="272"/>
      <c r="J46" s="272"/>
      <c r="K46" s="272"/>
      <c r="L46" s="272"/>
      <c r="M46" s="272"/>
      <c r="N46" s="272"/>
      <c r="O46" s="272"/>
      <c r="P46" s="272"/>
    </row>
    <row r="47" spans="1:17" s="162" customFormat="1" ht="31.5" customHeight="1" x14ac:dyDescent="0.4">
      <c r="A47" s="269"/>
      <c r="B47" s="269"/>
      <c r="C47" s="269"/>
      <c r="D47" s="269"/>
      <c r="E47" s="269"/>
      <c r="F47" s="270"/>
      <c r="G47" s="270"/>
      <c r="H47" s="270"/>
      <c r="I47" s="270"/>
      <c r="J47" s="270"/>
      <c r="K47" s="270"/>
      <c r="L47" s="270"/>
      <c r="M47" s="270"/>
      <c r="N47" s="270"/>
      <c r="O47" s="270"/>
      <c r="P47" s="270"/>
    </row>
    <row r="48" spans="1:17" s="167" customFormat="1" ht="31.5" customHeight="1" x14ac:dyDescent="0.45">
      <c r="A48" s="269"/>
      <c r="B48" s="269"/>
      <c r="C48" s="269"/>
      <c r="D48" s="269"/>
      <c r="E48" s="269"/>
      <c r="F48" s="163" t="s">
        <v>156</v>
      </c>
      <c r="G48" s="164"/>
      <c r="H48" s="165">
        <f t="shared" ref="H48:O48" si="10">H10+H31+H38</f>
        <v>1241.5000000000002</v>
      </c>
      <c r="I48" s="181">
        <f t="shared" si="10"/>
        <v>1779.5</v>
      </c>
      <c r="J48" s="165">
        <f t="shared" si="10"/>
        <v>1612.2000000000003</v>
      </c>
      <c r="K48" s="165">
        <f t="shared" si="10"/>
        <v>1720.6</v>
      </c>
      <c r="L48" s="165">
        <f t="shared" si="10"/>
        <v>2023.8000000000002</v>
      </c>
      <c r="M48" s="165">
        <f t="shared" si="10"/>
        <v>2160.6</v>
      </c>
      <c r="N48" s="165">
        <f t="shared" si="10"/>
        <v>10538.2</v>
      </c>
      <c r="O48" s="165">
        <f t="shared" si="10"/>
        <v>0</v>
      </c>
      <c r="P48" s="164"/>
      <c r="Q48" s="166"/>
    </row>
    <row r="49" spans="1:17" s="172" customFormat="1" ht="42" customHeight="1" x14ac:dyDescent="0.45">
      <c r="A49" s="168"/>
      <c r="B49" s="169"/>
      <c r="C49" s="169"/>
      <c r="D49" s="169"/>
      <c r="E49" s="169"/>
      <c r="F49" s="163" t="s">
        <v>157</v>
      </c>
      <c r="G49" s="169"/>
      <c r="H49" s="170">
        <f t="shared" ref="H49:N49" si="11">H8+H9+H12+H13+H14+H15+H17+H18+H20+H21+H23+H25+H26+H27+H28+H29+H30+H32+H33+H34+H35+H36+H37</f>
        <v>1241.5000000000002</v>
      </c>
      <c r="I49" s="182">
        <f t="shared" si="11"/>
        <v>1779.5</v>
      </c>
      <c r="J49" s="170">
        <f t="shared" si="11"/>
        <v>1612.2000000000003</v>
      </c>
      <c r="K49" s="170">
        <f t="shared" si="11"/>
        <v>1720.6</v>
      </c>
      <c r="L49" s="170">
        <f t="shared" si="11"/>
        <v>2023.8000000000002</v>
      </c>
      <c r="M49" s="170">
        <f t="shared" si="11"/>
        <v>2160.6</v>
      </c>
      <c r="N49" s="170">
        <f t="shared" si="11"/>
        <v>10538.2</v>
      </c>
      <c r="O49" s="170" t="e">
        <f>O8+O9+O12+O13+O14+O15+O17+O18+O20+O21+O23+O25+O26+O27+O28+O29+O30+O32+O33+O34+O35+O36</f>
        <v>#VALUE!</v>
      </c>
      <c r="P49" s="163"/>
      <c r="Q49" s="171"/>
    </row>
    <row r="50" spans="1:17" s="172" customFormat="1" ht="18.75" customHeight="1" x14ac:dyDescent="0.45">
      <c r="A50" s="274"/>
      <c r="B50" s="274"/>
      <c r="C50" s="274"/>
      <c r="D50" s="274"/>
      <c r="E50" s="274"/>
      <c r="F50" s="276"/>
      <c r="G50" s="276"/>
      <c r="H50" s="276"/>
      <c r="I50" s="276"/>
      <c r="J50" s="276"/>
      <c r="K50" s="173"/>
      <c r="L50" s="173"/>
      <c r="M50" s="173"/>
      <c r="N50" s="163"/>
      <c r="O50" s="163"/>
      <c r="P50" s="163"/>
      <c r="Q50" s="171"/>
    </row>
    <row r="51" spans="1:17" s="172" customFormat="1" x14ac:dyDescent="0.45">
      <c r="A51" s="274"/>
      <c r="B51" s="274"/>
      <c r="C51" s="274"/>
      <c r="D51" s="274"/>
      <c r="E51" s="274"/>
      <c r="F51" s="169" t="s">
        <v>158</v>
      </c>
      <c r="G51" s="169"/>
      <c r="H51" s="170">
        <f>H42-H48</f>
        <v>0</v>
      </c>
      <c r="I51" s="182">
        <f t="shared" ref="I51:O51" si="12">I42-I48</f>
        <v>0</v>
      </c>
      <c r="J51" s="170">
        <f t="shared" si="12"/>
        <v>0</v>
      </c>
      <c r="K51" s="170">
        <f t="shared" si="12"/>
        <v>0</v>
      </c>
      <c r="L51" s="170">
        <f t="shared" si="12"/>
        <v>0</v>
      </c>
      <c r="M51" s="170">
        <f t="shared" si="12"/>
        <v>0</v>
      </c>
      <c r="N51" s="170">
        <f t="shared" si="12"/>
        <v>0</v>
      </c>
      <c r="O51" s="170">
        <f t="shared" si="12"/>
        <v>0</v>
      </c>
      <c r="P51" s="163"/>
      <c r="Q51" s="171"/>
    </row>
    <row r="52" spans="1:17" s="172" customFormat="1" ht="41.25" customHeight="1" x14ac:dyDescent="0.45">
      <c r="A52" s="274"/>
      <c r="B52" s="274"/>
      <c r="C52" s="274"/>
      <c r="D52" s="274"/>
      <c r="E52" s="274"/>
      <c r="F52" s="169" t="s">
        <v>159</v>
      </c>
      <c r="G52" s="169"/>
      <c r="H52" s="170">
        <f>H49-H42</f>
        <v>0</v>
      </c>
      <c r="I52" s="182">
        <f t="shared" ref="I52:O52" si="13">I49-I42</f>
        <v>0</v>
      </c>
      <c r="J52" s="170">
        <f t="shared" si="13"/>
        <v>0</v>
      </c>
      <c r="K52" s="170">
        <f t="shared" si="13"/>
        <v>0</v>
      </c>
      <c r="L52" s="170">
        <f t="shared" si="13"/>
        <v>0</v>
      </c>
      <c r="M52" s="170">
        <f t="shared" si="13"/>
        <v>0</v>
      </c>
      <c r="N52" s="170">
        <f t="shared" si="13"/>
        <v>0</v>
      </c>
      <c r="O52" s="170" t="e">
        <f t="shared" si="13"/>
        <v>#VALUE!</v>
      </c>
      <c r="P52" s="163"/>
      <c r="Q52" s="171"/>
    </row>
    <row r="53" spans="1:17" s="85" customFormat="1" ht="18.75" customHeight="1" x14ac:dyDescent="0.45">
      <c r="A53" s="275"/>
      <c r="B53" s="275"/>
      <c r="C53" s="275"/>
      <c r="D53" s="275"/>
      <c r="E53" s="275"/>
      <c r="F53" s="279"/>
      <c r="G53" s="279"/>
      <c r="H53" s="279"/>
      <c r="I53" s="279"/>
      <c r="J53" s="279"/>
      <c r="K53" s="96"/>
      <c r="L53" s="96"/>
      <c r="M53" s="96"/>
      <c r="N53" s="83"/>
      <c r="O53" s="83"/>
      <c r="P53" s="83"/>
      <c r="Q53" s="84"/>
    </row>
    <row r="54" spans="1:17" s="85" customFormat="1" ht="18.75" customHeight="1" x14ac:dyDescent="0.45">
      <c r="A54" s="275"/>
      <c r="B54" s="275"/>
      <c r="C54" s="275"/>
      <c r="D54" s="275"/>
      <c r="E54" s="275"/>
      <c r="F54" s="280"/>
      <c r="G54" s="280"/>
      <c r="H54" s="280"/>
      <c r="I54" s="280"/>
      <c r="J54" s="280"/>
      <c r="K54" s="96"/>
      <c r="L54" s="96"/>
      <c r="M54" s="96"/>
      <c r="N54" s="83"/>
      <c r="O54" s="83"/>
      <c r="P54" s="83"/>
      <c r="Q54" s="84"/>
    </row>
    <row r="55" spans="1:17" s="85" customFormat="1" x14ac:dyDescent="0.45">
      <c r="A55" s="275"/>
      <c r="B55" s="275"/>
      <c r="C55" s="275"/>
      <c r="D55" s="275"/>
      <c r="E55" s="275"/>
      <c r="F55" s="191"/>
      <c r="G55" s="191"/>
      <c r="H55" s="191"/>
      <c r="I55" s="191"/>
      <c r="J55" s="191"/>
      <c r="K55" s="96"/>
      <c r="L55" s="96"/>
      <c r="M55" s="96"/>
      <c r="N55" s="83"/>
      <c r="O55" s="83"/>
      <c r="P55" s="83"/>
      <c r="Q55" s="84"/>
    </row>
    <row r="56" spans="1:17" s="85" customFormat="1" ht="33.75" x14ac:dyDescent="0.5">
      <c r="A56" s="122"/>
      <c r="B56" s="122"/>
      <c r="C56" s="97"/>
      <c r="D56" s="122"/>
      <c r="E56" s="122"/>
      <c r="F56" s="194" t="s">
        <v>256</v>
      </c>
      <c r="G56" s="194"/>
      <c r="H56" s="194">
        <f>'[1]Детальний дод.'!$H$34</f>
        <v>1241.4999999999998</v>
      </c>
      <c r="I56" s="194">
        <f>'[1]Детальний дод.'!$I$34</f>
        <v>1779.5</v>
      </c>
      <c r="J56" s="194">
        <f>'[1]Детальний дод.'!$J$34</f>
        <v>1612.2</v>
      </c>
      <c r="K56" s="194">
        <f>'[1]Детальний дод.'!$K$34</f>
        <v>1720.6</v>
      </c>
      <c r="L56" s="194">
        <f>'[1]Детальний дод.'!$L$34</f>
        <v>2023.8</v>
      </c>
      <c r="M56" s="194">
        <f>'[1]Детальний дод.'!$M$34</f>
        <v>2160.6</v>
      </c>
      <c r="N56" s="194">
        <f>'[1]Детальний дод.'!$N$34</f>
        <v>10538.2</v>
      </c>
      <c r="O56" s="194">
        <f>'[1]Детальний дод.'!$H$34</f>
        <v>1241.4999999999998</v>
      </c>
      <c r="P56" s="195"/>
    </row>
    <row r="57" spans="1:17" s="85" customFormat="1" x14ac:dyDescent="0.45">
      <c r="A57" s="96"/>
      <c r="B57" s="96"/>
      <c r="C57" s="98"/>
      <c r="D57" s="96"/>
      <c r="E57" s="96"/>
      <c r="F57" s="96" t="s">
        <v>161</v>
      </c>
      <c r="G57" s="96"/>
      <c r="H57" s="196">
        <f>H42-H56</f>
        <v>0</v>
      </c>
      <c r="I57" s="196">
        <f t="shared" ref="I57:O57" si="14">I42-I56</f>
        <v>0</v>
      </c>
      <c r="J57" s="196">
        <f t="shared" si="14"/>
        <v>0</v>
      </c>
      <c r="K57" s="196">
        <f t="shared" si="14"/>
        <v>0</v>
      </c>
      <c r="L57" s="196">
        <f t="shared" si="14"/>
        <v>0</v>
      </c>
      <c r="M57" s="196">
        <f t="shared" si="14"/>
        <v>0</v>
      </c>
      <c r="N57" s="196">
        <f t="shared" si="14"/>
        <v>0</v>
      </c>
      <c r="O57" s="196">
        <f t="shared" si="14"/>
        <v>-1241.4999999999998</v>
      </c>
      <c r="P57" s="84"/>
    </row>
    <row r="58" spans="1:17" s="86" customFormat="1" x14ac:dyDescent="0.45">
      <c r="A58" s="104"/>
      <c r="B58" s="96"/>
      <c r="C58" s="98"/>
      <c r="D58" s="96"/>
      <c r="E58" s="96"/>
      <c r="F58" s="96"/>
      <c r="G58" s="96"/>
      <c r="H58" s="96"/>
      <c r="I58" s="183"/>
      <c r="J58" s="96"/>
      <c r="K58" s="96"/>
      <c r="L58" s="96"/>
      <c r="M58" s="96"/>
      <c r="N58" s="84"/>
      <c r="O58" s="84"/>
      <c r="P58" s="84"/>
    </row>
    <row r="59" spans="1:17" s="85" customFormat="1" x14ac:dyDescent="0.45">
      <c r="A59" s="99"/>
      <c r="B59" s="96"/>
      <c r="C59" s="98"/>
      <c r="D59" s="96"/>
      <c r="E59" s="96"/>
      <c r="F59" s="96"/>
      <c r="G59" s="96"/>
      <c r="H59" s="96"/>
      <c r="I59" s="183"/>
      <c r="J59" s="96"/>
      <c r="K59" s="96"/>
      <c r="L59" s="96"/>
      <c r="M59" s="96"/>
      <c r="N59" s="84"/>
      <c r="O59" s="84"/>
      <c r="P59" s="84"/>
    </row>
    <row r="60" spans="1:17" s="85" customFormat="1" x14ac:dyDescent="0.45">
      <c r="A60" s="100"/>
      <c r="B60" s="96"/>
      <c r="C60" s="98"/>
      <c r="D60" s="96"/>
      <c r="E60" s="96"/>
      <c r="F60" s="96"/>
      <c r="G60" s="96"/>
      <c r="H60" s="96"/>
      <c r="I60" s="183"/>
      <c r="J60" s="96"/>
      <c r="K60" s="96"/>
      <c r="L60" s="96"/>
      <c r="M60" s="96"/>
      <c r="N60" s="84"/>
      <c r="O60" s="84"/>
      <c r="P60" s="84"/>
    </row>
    <row r="61" spans="1:17" s="85" customFormat="1" x14ac:dyDescent="0.45">
      <c r="A61" s="100"/>
      <c r="B61" s="96"/>
      <c r="C61" s="98"/>
      <c r="D61" s="96"/>
      <c r="E61" s="96"/>
      <c r="F61" s="96"/>
      <c r="G61" s="96"/>
      <c r="H61" s="96"/>
      <c r="I61" s="183"/>
      <c r="J61" s="96"/>
      <c r="K61" s="96"/>
      <c r="L61" s="96"/>
      <c r="M61" s="96"/>
      <c r="N61" s="84"/>
      <c r="O61" s="84"/>
      <c r="P61" s="84"/>
    </row>
    <row r="62" spans="1:17" s="85" customFormat="1" x14ac:dyDescent="0.45">
      <c r="A62" s="101"/>
      <c r="B62" s="96"/>
      <c r="C62" s="98"/>
      <c r="D62" s="96"/>
      <c r="E62" s="96"/>
      <c r="F62" s="96"/>
      <c r="G62" s="96"/>
      <c r="H62" s="96"/>
      <c r="I62" s="183"/>
      <c r="J62" s="96"/>
      <c r="K62" s="96"/>
      <c r="L62" s="96"/>
      <c r="M62" s="96"/>
      <c r="N62" s="84"/>
      <c r="O62" s="84"/>
      <c r="P62" s="84"/>
    </row>
    <row r="63" spans="1:17" s="85" customFormat="1" x14ac:dyDescent="0.45">
      <c r="A63" s="101"/>
      <c r="B63" s="96"/>
      <c r="C63" s="98"/>
      <c r="D63" s="96"/>
      <c r="E63" s="96"/>
      <c r="F63" s="96"/>
      <c r="G63" s="96"/>
      <c r="H63" s="96"/>
      <c r="I63" s="183"/>
      <c r="J63" s="96"/>
      <c r="K63" s="96"/>
      <c r="L63" s="96"/>
      <c r="M63" s="96"/>
      <c r="N63" s="84"/>
      <c r="O63" s="84"/>
      <c r="P63" s="84"/>
    </row>
    <row r="64" spans="1:17" s="85" customFormat="1" x14ac:dyDescent="0.45">
      <c r="A64" s="101"/>
      <c r="B64" s="96"/>
      <c r="C64" s="98"/>
      <c r="D64" s="96"/>
      <c r="E64" s="96"/>
      <c r="F64" s="96"/>
      <c r="G64" s="96"/>
      <c r="H64" s="96"/>
      <c r="I64" s="183"/>
      <c r="J64" s="96"/>
      <c r="K64" s="96"/>
      <c r="L64" s="96"/>
      <c r="M64" s="96"/>
      <c r="N64" s="84"/>
      <c r="O64" s="84"/>
      <c r="P64" s="84"/>
    </row>
    <row r="65" spans="1:17" s="85" customFormat="1" ht="30.75" customHeight="1" x14ac:dyDescent="0.25">
      <c r="A65" s="122"/>
      <c r="B65" s="277"/>
      <c r="C65" s="278"/>
      <c r="D65" s="278"/>
      <c r="E65" s="278"/>
      <c r="F65" s="278"/>
      <c r="G65" s="278"/>
      <c r="H65" s="278"/>
      <c r="I65" s="278"/>
      <c r="J65" s="278"/>
      <c r="K65" s="278"/>
      <c r="L65" s="123"/>
      <c r="M65" s="122"/>
      <c r="N65" s="84"/>
      <c r="O65" s="84"/>
      <c r="P65" s="84"/>
    </row>
    <row r="66" spans="1:17" s="85" customFormat="1" x14ac:dyDescent="0.25">
      <c r="A66" s="122"/>
      <c r="B66" s="277"/>
      <c r="C66" s="278"/>
      <c r="D66" s="278"/>
      <c r="E66" s="278"/>
      <c r="F66" s="123"/>
      <c r="G66" s="123"/>
      <c r="H66" s="123"/>
      <c r="I66" s="184"/>
      <c r="J66" s="123"/>
      <c r="K66" s="123"/>
      <c r="L66" s="123"/>
      <c r="M66" s="122"/>
      <c r="N66" s="84"/>
      <c r="O66" s="84"/>
      <c r="P66" s="84"/>
    </row>
    <row r="67" spans="1:17" s="85" customFormat="1" ht="31.5" customHeight="1" x14ac:dyDescent="0.25">
      <c r="A67" s="122"/>
      <c r="B67" s="277"/>
      <c r="C67" s="277"/>
      <c r="D67" s="277"/>
      <c r="E67" s="277"/>
      <c r="F67" s="277"/>
      <c r="G67" s="277"/>
      <c r="H67" s="277"/>
      <c r="I67" s="277"/>
      <c r="J67" s="277"/>
      <c r="K67" s="277"/>
      <c r="L67" s="120"/>
      <c r="M67" s="122"/>
      <c r="N67" s="84"/>
      <c r="O67" s="84"/>
      <c r="P67" s="84"/>
    </row>
    <row r="68" spans="1:17" s="85" customFormat="1" x14ac:dyDescent="0.25">
      <c r="A68" s="122"/>
      <c r="B68" s="281"/>
      <c r="C68" s="281"/>
      <c r="D68" s="281"/>
      <c r="E68" s="281"/>
      <c r="F68" s="281"/>
      <c r="G68" s="281"/>
      <c r="H68" s="281"/>
      <c r="I68" s="281"/>
      <c r="J68" s="281"/>
      <c r="K68" s="281"/>
      <c r="L68" s="119"/>
      <c r="M68" s="122"/>
      <c r="N68" s="84"/>
      <c r="O68" s="84"/>
      <c r="P68" s="84"/>
    </row>
    <row r="69" spans="1:17" x14ac:dyDescent="0.25">
      <c r="A69" s="122"/>
      <c r="B69" s="121"/>
      <c r="C69" s="282"/>
      <c r="D69" s="282"/>
      <c r="E69" s="282"/>
      <c r="F69" s="118"/>
      <c r="G69" s="118"/>
      <c r="H69" s="118"/>
      <c r="I69" s="185"/>
      <c r="J69" s="118"/>
      <c r="K69" s="118"/>
      <c r="L69" s="118"/>
      <c r="M69" s="122"/>
      <c r="N69" s="84"/>
      <c r="O69" s="84"/>
      <c r="P69" s="84"/>
      <c r="Q69" s="87"/>
    </row>
    <row r="70" spans="1:17" x14ac:dyDescent="0.25">
      <c r="A70" s="122"/>
      <c r="B70" s="281"/>
      <c r="C70" s="281"/>
      <c r="D70" s="281"/>
      <c r="E70" s="281"/>
      <c r="F70" s="281"/>
      <c r="G70" s="281"/>
      <c r="H70" s="281"/>
      <c r="I70" s="281"/>
      <c r="J70" s="281"/>
      <c r="K70" s="281"/>
      <c r="L70" s="119"/>
      <c r="M70" s="122"/>
      <c r="N70" s="84"/>
      <c r="O70" s="84"/>
      <c r="P70" s="84"/>
      <c r="Q70" s="87"/>
    </row>
    <row r="71" spans="1:17" x14ac:dyDescent="0.25">
      <c r="A71" s="122"/>
      <c r="B71" s="121"/>
      <c r="C71" s="282"/>
      <c r="D71" s="282"/>
      <c r="E71" s="282"/>
      <c r="F71" s="118"/>
      <c r="G71" s="118"/>
      <c r="H71" s="118"/>
      <c r="I71" s="185"/>
      <c r="J71" s="118"/>
      <c r="K71" s="118"/>
      <c r="L71" s="118"/>
      <c r="M71" s="122"/>
      <c r="N71" s="84"/>
      <c r="O71" s="84"/>
      <c r="P71" s="84"/>
      <c r="Q71" s="87"/>
    </row>
    <row r="72" spans="1:17" x14ac:dyDescent="0.25">
      <c r="A72" s="122"/>
      <c r="B72" s="121"/>
      <c r="C72" s="282"/>
      <c r="D72" s="282"/>
      <c r="E72" s="282"/>
      <c r="F72" s="282"/>
      <c r="G72" s="282"/>
      <c r="H72" s="282"/>
      <c r="I72" s="282"/>
      <c r="J72" s="282"/>
      <c r="K72" s="282"/>
      <c r="L72" s="118"/>
      <c r="M72" s="122"/>
      <c r="N72" s="84"/>
      <c r="O72" s="84"/>
      <c r="P72" s="84"/>
      <c r="Q72" s="87"/>
    </row>
    <row r="73" spans="1:17" x14ac:dyDescent="0.25">
      <c r="A73" s="122"/>
      <c r="B73" s="121"/>
      <c r="C73" s="282"/>
      <c r="D73" s="282"/>
      <c r="E73" s="282"/>
      <c r="F73" s="118"/>
      <c r="G73" s="118"/>
      <c r="H73" s="118"/>
      <c r="I73" s="185"/>
      <c r="J73" s="118"/>
      <c r="K73" s="118"/>
      <c r="L73" s="118"/>
      <c r="M73" s="122"/>
      <c r="N73" s="84"/>
      <c r="O73" s="84"/>
      <c r="P73" s="84"/>
      <c r="Q73" s="87"/>
    </row>
    <row r="74" spans="1:17" x14ac:dyDescent="0.25">
      <c r="A74" s="122"/>
      <c r="B74" s="281"/>
      <c r="C74" s="281"/>
      <c r="D74" s="281"/>
      <c r="E74" s="281"/>
      <c r="F74" s="281"/>
      <c r="G74" s="281"/>
      <c r="H74" s="281"/>
      <c r="I74" s="281"/>
      <c r="J74" s="281"/>
      <c r="K74" s="281"/>
      <c r="L74" s="119"/>
      <c r="M74" s="122"/>
      <c r="N74" s="84"/>
      <c r="O74" s="84"/>
      <c r="P74" s="84"/>
      <c r="Q74" s="87"/>
    </row>
    <row r="75" spans="1:17" x14ac:dyDescent="0.25">
      <c r="A75" s="122"/>
      <c r="B75" s="121"/>
      <c r="C75" s="282"/>
      <c r="D75" s="282"/>
      <c r="E75" s="282"/>
      <c r="F75" s="118"/>
      <c r="G75" s="118"/>
      <c r="H75" s="118"/>
      <c r="I75" s="185"/>
      <c r="J75" s="118"/>
      <c r="K75" s="118"/>
      <c r="L75" s="118"/>
      <c r="M75" s="122"/>
      <c r="N75" s="84"/>
      <c r="O75" s="84"/>
      <c r="P75" s="84"/>
      <c r="Q75" s="87"/>
    </row>
    <row r="76" spans="1:17" x14ac:dyDescent="0.25">
      <c r="A76" s="122"/>
      <c r="B76" s="121"/>
      <c r="C76" s="282"/>
      <c r="D76" s="282"/>
      <c r="E76" s="282"/>
      <c r="F76" s="282"/>
      <c r="G76" s="282"/>
      <c r="H76" s="282"/>
      <c r="I76" s="282"/>
      <c r="J76" s="282"/>
      <c r="K76" s="282"/>
      <c r="L76" s="118"/>
      <c r="M76" s="122"/>
      <c r="N76" s="84"/>
      <c r="O76" s="84"/>
      <c r="P76" s="84"/>
      <c r="Q76" s="87"/>
    </row>
    <row r="77" spans="1:17" x14ac:dyDescent="0.25">
      <c r="A77" s="122"/>
      <c r="B77" s="121"/>
      <c r="C77" s="282"/>
      <c r="D77" s="282"/>
      <c r="E77" s="282"/>
      <c r="F77" s="118"/>
      <c r="G77" s="118"/>
      <c r="H77" s="118"/>
      <c r="I77" s="185"/>
      <c r="J77" s="118"/>
      <c r="K77" s="118"/>
      <c r="L77" s="118"/>
      <c r="M77" s="122"/>
      <c r="N77" s="84"/>
      <c r="O77" s="84"/>
      <c r="P77" s="84"/>
      <c r="Q77" s="87"/>
    </row>
    <row r="78" spans="1:17" x14ac:dyDescent="0.25">
      <c r="A78" s="122"/>
      <c r="B78" s="277"/>
      <c r="C78" s="277"/>
      <c r="D78" s="277"/>
      <c r="E78" s="277"/>
      <c r="F78" s="277"/>
      <c r="G78" s="277"/>
      <c r="H78" s="277"/>
      <c r="I78" s="277"/>
      <c r="J78" s="277"/>
      <c r="K78" s="277"/>
      <c r="L78" s="120"/>
      <c r="M78" s="122"/>
      <c r="N78" s="84"/>
      <c r="O78" s="84"/>
      <c r="P78" s="84"/>
      <c r="Q78" s="87"/>
    </row>
    <row r="79" spans="1:17" x14ac:dyDescent="0.25">
      <c r="A79" s="122"/>
      <c r="B79" s="281"/>
      <c r="C79" s="281"/>
      <c r="D79" s="281"/>
      <c r="E79" s="281"/>
      <c r="F79" s="281"/>
      <c r="G79" s="281"/>
      <c r="H79" s="281"/>
      <c r="I79" s="281"/>
      <c r="J79" s="281"/>
      <c r="K79" s="281"/>
      <c r="L79" s="119"/>
      <c r="M79" s="122"/>
      <c r="N79" s="84"/>
      <c r="O79" s="84"/>
      <c r="P79" s="84"/>
      <c r="Q79" s="87"/>
    </row>
    <row r="80" spans="1:17" x14ac:dyDescent="0.25">
      <c r="A80" s="122"/>
      <c r="B80" s="121"/>
      <c r="C80" s="282"/>
      <c r="D80" s="282"/>
      <c r="E80" s="282"/>
      <c r="F80" s="118"/>
      <c r="G80" s="118"/>
      <c r="H80" s="118"/>
      <c r="I80" s="185"/>
      <c r="J80" s="118"/>
      <c r="K80" s="118"/>
      <c r="L80" s="118"/>
      <c r="M80" s="122"/>
      <c r="N80" s="84"/>
      <c r="O80" s="84"/>
      <c r="P80" s="84"/>
      <c r="Q80" s="87"/>
    </row>
    <row r="81" spans="1:17" x14ac:dyDescent="0.25">
      <c r="A81" s="122"/>
      <c r="B81" s="284"/>
      <c r="C81" s="284"/>
      <c r="D81" s="284"/>
      <c r="E81" s="284"/>
      <c r="F81" s="284"/>
      <c r="G81" s="284"/>
      <c r="H81" s="284"/>
      <c r="I81" s="284"/>
      <c r="J81" s="284"/>
      <c r="K81" s="284"/>
      <c r="L81" s="121"/>
      <c r="M81" s="122"/>
      <c r="N81" s="84"/>
      <c r="O81" s="84"/>
      <c r="P81" s="84"/>
      <c r="Q81" s="87"/>
    </row>
    <row r="82" spans="1:17" ht="27.75" x14ac:dyDescent="0.25">
      <c r="A82" s="283"/>
      <c r="B82" s="121"/>
      <c r="C82" s="282"/>
      <c r="D82" s="282"/>
      <c r="E82" s="282"/>
      <c r="F82" s="282"/>
      <c r="G82" s="282"/>
      <c r="H82" s="282"/>
      <c r="I82" s="285"/>
      <c r="J82" s="282"/>
      <c r="K82" s="282"/>
      <c r="L82" s="282"/>
      <c r="M82" s="283"/>
      <c r="N82" s="84"/>
      <c r="O82" s="84"/>
      <c r="P82" s="84"/>
      <c r="Q82" s="87"/>
    </row>
    <row r="83" spans="1:17" ht="27.75" x14ac:dyDescent="0.25">
      <c r="A83" s="283"/>
      <c r="B83" s="121"/>
      <c r="C83" s="282"/>
      <c r="D83" s="282"/>
      <c r="E83" s="282"/>
      <c r="F83" s="282"/>
      <c r="G83" s="282"/>
      <c r="H83" s="282"/>
      <c r="I83" s="285"/>
      <c r="J83" s="282"/>
      <c r="K83" s="282"/>
      <c r="L83" s="282"/>
      <c r="M83" s="283"/>
      <c r="N83" s="84"/>
      <c r="O83" s="84"/>
      <c r="P83" s="84"/>
      <c r="Q83" s="87"/>
    </row>
    <row r="84" spans="1:17" x14ac:dyDescent="0.25">
      <c r="A84" s="122"/>
      <c r="B84" s="281"/>
      <c r="C84" s="281"/>
      <c r="D84" s="281"/>
      <c r="E84" s="281"/>
      <c r="F84" s="281"/>
      <c r="G84" s="281"/>
      <c r="H84" s="281"/>
      <c r="I84" s="281"/>
      <c r="J84" s="281"/>
      <c r="K84" s="281"/>
      <c r="L84" s="119"/>
      <c r="M84" s="122"/>
      <c r="N84" s="84"/>
      <c r="O84" s="84"/>
      <c r="P84" s="84"/>
      <c r="Q84" s="87"/>
    </row>
    <row r="85" spans="1:17" x14ac:dyDescent="0.25">
      <c r="A85" s="122"/>
      <c r="B85" s="121"/>
      <c r="C85" s="282"/>
      <c r="D85" s="282"/>
      <c r="E85" s="282"/>
      <c r="F85" s="118"/>
      <c r="G85" s="118"/>
      <c r="H85" s="118"/>
      <c r="I85" s="185"/>
      <c r="J85" s="118"/>
      <c r="K85" s="118"/>
      <c r="L85" s="118"/>
      <c r="M85" s="122"/>
      <c r="N85" s="84"/>
      <c r="O85" s="84"/>
      <c r="P85" s="84"/>
      <c r="Q85" s="87"/>
    </row>
    <row r="86" spans="1:17" ht="31.5" customHeight="1" x14ac:dyDescent="0.25">
      <c r="A86" s="122"/>
      <c r="B86" s="277"/>
      <c r="C86" s="277"/>
      <c r="D86" s="277"/>
      <c r="E86" s="277"/>
      <c r="F86" s="277"/>
      <c r="G86" s="277"/>
      <c r="H86" s="277"/>
      <c r="I86" s="277"/>
      <c r="J86" s="277"/>
      <c r="K86" s="277"/>
      <c r="L86" s="120"/>
      <c r="M86" s="122"/>
      <c r="N86" s="84"/>
      <c r="O86" s="84"/>
      <c r="P86" s="84"/>
      <c r="Q86" s="87"/>
    </row>
    <row r="87" spans="1:17" x14ac:dyDescent="0.25">
      <c r="A87" s="122"/>
      <c r="B87" s="281"/>
      <c r="C87" s="281"/>
      <c r="D87" s="281"/>
      <c r="E87" s="281"/>
      <c r="F87" s="281"/>
      <c r="G87" s="281"/>
      <c r="H87" s="281"/>
      <c r="I87" s="281"/>
      <c r="J87" s="281"/>
      <c r="K87" s="281"/>
      <c r="L87" s="119"/>
      <c r="M87" s="122"/>
      <c r="N87" s="84"/>
      <c r="O87" s="84"/>
      <c r="P87" s="84"/>
      <c r="Q87" s="87"/>
    </row>
    <row r="88" spans="1:17" x14ac:dyDescent="0.25">
      <c r="A88" s="122"/>
      <c r="B88" s="121"/>
      <c r="C88" s="282"/>
      <c r="D88" s="282"/>
      <c r="E88" s="282"/>
      <c r="F88" s="118"/>
      <c r="G88" s="118"/>
      <c r="H88" s="118"/>
      <c r="I88" s="185"/>
      <c r="J88" s="118"/>
      <c r="K88" s="118"/>
      <c r="L88" s="118"/>
      <c r="M88" s="122"/>
      <c r="N88" s="84"/>
      <c r="O88" s="84"/>
      <c r="P88" s="84"/>
      <c r="Q88" s="87"/>
    </row>
    <row r="89" spans="1:17" x14ac:dyDescent="0.25">
      <c r="A89" s="122"/>
      <c r="B89" s="281"/>
      <c r="C89" s="281"/>
      <c r="D89" s="281"/>
      <c r="E89" s="281"/>
      <c r="F89" s="281"/>
      <c r="G89" s="281"/>
      <c r="H89" s="281"/>
      <c r="I89" s="281"/>
      <c r="J89" s="281"/>
      <c r="K89" s="281"/>
      <c r="L89" s="119"/>
      <c r="M89" s="122"/>
      <c r="N89" s="84"/>
      <c r="O89" s="84"/>
      <c r="P89" s="84"/>
      <c r="Q89" s="87"/>
    </row>
    <row r="90" spans="1:17" ht="173.25" customHeight="1" x14ac:dyDescent="0.25">
      <c r="A90" s="122"/>
      <c r="B90" s="284"/>
      <c r="C90" s="284"/>
      <c r="D90" s="282"/>
      <c r="E90" s="282"/>
      <c r="F90" s="118"/>
      <c r="G90" s="118"/>
      <c r="H90" s="118"/>
      <c r="I90" s="185"/>
      <c r="J90" s="118"/>
      <c r="K90" s="118"/>
      <c r="L90" s="118"/>
      <c r="M90" s="122"/>
      <c r="N90" s="84"/>
      <c r="O90" s="84"/>
      <c r="P90" s="84"/>
      <c r="Q90" s="87"/>
    </row>
    <row r="91" spans="1:17" ht="204.75" customHeight="1" x14ac:dyDescent="0.25">
      <c r="A91" s="122"/>
      <c r="B91" s="284"/>
      <c r="C91" s="284"/>
      <c r="D91" s="282"/>
      <c r="E91" s="282"/>
      <c r="F91" s="118"/>
      <c r="G91" s="118"/>
      <c r="H91" s="118"/>
      <c r="I91" s="185"/>
      <c r="J91" s="118"/>
      <c r="K91" s="118"/>
      <c r="L91" s="118"/>
      <c r="M91" s="122"/>
      <c r="N91" s="84"/>
      <c r="O91" s="84"/>
      <c r="P91" s="84"/>
      <c r="Q91" s="87"/>
    </row>
    <row r="92" spans="1:17" ht="189" customHeight="1" x14ac:dyDescent="0.25">
      <c r="A92" s="122"/>
      <c r="B92" s="284"/>
      <c r="C92" s="284"/>
      <c r="D92" s="282"/>
      <c r="E92" s="282"/>
      <c r="F92" s="118"/>
      <c r="G92" s="118"/>
      <c r="H92" s="118"/>
      <c r="I92" s="185"/>
      <c r="J92" s="118"/>
      <c r="K92" s="118"/>
      <c r="L92" s="118"/>
      <c r="M92" s="122"/>
      <c r="N92" s="84"/>
      <c r="O92" s="84"/>
      <c r="P92" s="84"/>
      <c r="Q92" s="87"/>
    </row>
    <row r="93" spans="1:17" ht="157.5" customHeight="1" x14ac:dyDescent="0.25">
      <c r="A93" s="122"/>
      <c r="B93" s="284"/>
      <c r="C93" s="284"/>
      <c r="D93" s="282"/>
      <c r="E93" s="282"/>
      <c r="F93" s="118"/>
      <c r="G93" s="118"/>
      <c r="H93" s="118"/>
      <c r="I93" s="185"/>
      <c r="J93" s="118"/>
      <c r="K93" s="118"/>
      <c r="L93" s="118"/>
      <c r="M93" s="122"/>
      <c r="N93" s="84"/>
      <c r="O93" s="84"/>
      <c r="P93" s="84"/>
      <c r="Q93" s="87"/>
    </row>
    <row r="94" spans="1:17" ht="126" customHeight="1" x14ac:dyDescent="0.25">
      <c r="A94" s="122"/>
      <c r="B94" s="284"/>
      <c r="C94" s="284"/>
      <c r="D94" s="282"/>
      <c r="E94" s="282"/>
      <c r="F94" s="118"/>
      <c r="G94" s="118"/>
      <c r="H94" s="118"/>
      <c r="I94" s="185"/>
      <c r="J94" s="118"/>
      <c r="K94" s="118"/>
      <c r="L94" s="118"/>
      <c r="M94" s="122"/>
      <c r="N94" s="84"/>
      <c r="O94" s="84"/>
      <c r="P94" s="84"/>
      <c r="Q94" s="87"/>
    </row>
    <row r="95" spans="1:17" ht="157.5" customHeight="1" x14ac:dyDescent="0.25">
      <c r="A95" s="283"/>
      <c r="B95" s="284"/>
      <c r="C95" s="284"/>
      <c r="D95" s="282"/>
      <c r="E95" s="282"/>
      <c r="F95" s="282"/>
      <c r="G95" s="282"/>
      <c r="H95" s="282"/>
      <c r="I95" s="285"/>
      <c r="J95" s="282"/>
      <c r="K95" s="282"/>
      <c r="L95" s="282"/>
      <c r="M95" s="283"/>
      <c r="N95" s="84"/>
      <c r="O95" s="84"/>
      <c r="P95" s="84"/>
      <c r="Q95" s="87"/>
    </row>
    <row r="96" spans="1:17" ht="27.75" x14ac:dyDescent="0.25">
      <c r="A96" s="283"/>
      <c r="B96" s="284"/>
      <c r="C96" s="284"/>
      <c r="D96" s="282"/>
      <c r="E96" s="282"/>
      <c r="F96" s="282"/>
      <c r="G96" s="282"/>
      <c r="H96" s="282"/>
      <c r="I96" s="285"/>
      <c r="J96" s="282"/>
      <c r="K96" s="282"/>
      <c r="L96" s="282"/>
      <c r="M96" s="283"/>
      <c r="N96" s="84"/>
      <c r="O96" s="84"/>
      <c r="P96" s="84"/>
      <c r="Q96" s="87"/>
    </row>
    <row r="97" spans="1:17" x14ac:dyDescent="0.25">
      <c r="A97" s="122"/>
      <c r="B97" s="281"/>
      <c r="C97" s="281"/>
      <c r="D97" s="281"/>
      <c r="E97" s="281"/>
      <c r="F97" s="281"/>
      <c r="G97" s="281"/>
      <c r="H97" s="281"/>
      <c r="I97" s="281"/>
      <c r="J97" s="281"/>
      <c r="K97" s="281"/>
      <c r="L97" s="119"/>
      <c r="M97" s="122"/>
      <c r="N97" s="84"/>
      <c r="O97" s="84"/>
      <c r="P97" s="84"/>
      <c r="Q97" s="87"/>
    </row>
    <row r="98" spans="1:17" x14ac:dyDescent="0.25">
      <c r="A98" s="122"/>
      <c r="B98" s="121"/>
      <c r="C98" s="282"/>
      <c r="D98" s="282"/>
      <c r="E98" s="282"/>
      <c r="F98" s="118"/>
      <c r="G98" s="118"/>
      <c r="H98" s="118"/>
      <c r="I98" s="185"/>
      <c r="J98" s="118"/>
      <c r="K98" s="118"/>
      <c r="L98" s="118"/>
      <c r="M98" s="122"/>
      <c r="N98" s="84"/>
      <c r="O98" s="84"/>
      <c r="P98" s="84"/>
      <c r="Q98" s="87"/>
    </row>
    <row r="99" spans="1:17" x14ac:dyDescent="0.25">
      <c r="A99" s="122"/>
      <c r="B99" s="121"/>
      <c r="C99" s="282"/>
      <c r="D99" s="282"/>
      <c r="E99" s="282"/>
      <c r="F99" s="118"/>
      <c r="G99" s="118"/>
      <c r="H99" s="118"/>
      <c r="I99" s="185"/>
      <c r="J99" s="118"/>
      <c r="K99" s="118"/>
      <c r="L99" s="118"/>
      <c r="M99" s="122"/>
      <c r="N99" s="84"/>
      <c r="O99" s="84"/>
      <c r="P99" s="84"/>
      <c r="Q99" s="87"/>
    </row>
    <row r="100" spans="1:17" x14ac:dyDescent="0.25">
      <c r="A100" s="122"/>
      <c r="B100" s="121"/>
      <c r="C100" s="282"/>
      <c r="D100" s="282"/>
      <c r="E100" s="282"/>
      <c r="F100" s="118"/>
      <c r="G100" s="118"/>
      <c r="H100" s="118"/>
      <c r="I100" s="185"/>
      <c r="J100" s="118"/>
      <c r="K100" s="118"/>
      <c r="L100" s="118"/>
      <c r="M100" s="122"/>
      <c r="N100" s="84"/>
      <c r="O100" s="84"/>
      <c r="P100" s="84"/>
      <c r="Q100" s="87"/>
    </row>
    <row r="101" spans="1:17" x14ac:dyDescent="0.25">
      <c r="A101" s="122"/>
      <c r="B101" s="121"/>
      <c r="C101" s="282"/>
      <c r="D101" s="282"/>
      <c r="E101" s="282"/>
      <c r="F101" s="118"/>
      <c r="G101" s="118"/>
      <c r="H101" s="118"/>
      <c r="I101" s="185"/>
      <c r="J101" s="118"/>
      <c r="K101" s="118"/>
      <c r="L101" s="118"/>
      <c r="M101" s="122"/>
      <c r="N101" s="84"/>
      <c r="O101" s="84"/>
      <c r="P101" s="84"/>
      <c r="Q101" s="87"/>
    </row>
    <row r="102" spans="1:17" x14ac:dyDescent="0.25">
      <c r="A102" s="122"/>
      <c r="B102" s="121"/>
      <c r="C102" s="282"/>
      <c r="D102" s="282"/>
      <c r="E102" s="282"/>
      <c r="F102" s="118"/>
      <c r="G102" s="118"/>
      <c r="H102" s="118"/>
      <c r="I102" s="185"/>
      <c r="J102" s="118"/>
      <c r="K102" s="118"/>
      <c r="L102" s="118"/>
      <c r="M102" s="122"/>
      <c r="N102" s="84"/>
      <c r="O102" s="84"/>
      <c r="P102" s="84"/>
      <c r="Q102" s="87"/>
    </row>
    <row r="103" spans="1:17" x14ac:dyDescent="0.25">
      <c r="A103" s="122"/>
      <c r="B103" s="121"/>
      <c r="C103" s="282"/>
      <c r="D103" s="282"/>
      <c r="E103" s="282"/>
      <c r="F103" s="118"/>
      <c r="G103" s="118"/>
      <c r="H103" s="118"/>
      <c r="I103" s="185"/>
      <c r="J103" s="118"/>
      <c r="K103" s="118"/>
      <c r="L103" s="118"/>
      <c r="M103" s="122"/>
      <c r="N103" s="84"/>
      <c r="O103" s="84"/>
      <c r="P103" s="84"/>
      <c r="Q103" s="87"/>
    </row>
    <row r="104" spans="1:17" x14ac:dyDescent="0.25">
      <c r="A104" s="122"/>
      <c r="B104" s="281"/>
      <c r="C104" s="281"/>
      <c r="D104" s="281"/>
      <c r="E104" s="281"/>
      <c r="F104" s="281"/>
      <c r="G104" s="281"/>
      <c r="H104" s="281"/>
      <c r="I104" s="281"/>
      <c r="J104" s="281"/>
      <c r="K104" s="281"/>
      <c r="L104" s="119"/>
      <c r="M104" s="122"/>
      <c r="N104" s="84"/>
      <c r="O104" s="84"/>
      <c r="P104" s="84"/>
      <c r="Q104" s="87"/>
    </row>
    <row r="105" spans="1:17" x14ac:dyDescent="0.25">
      <c r="A105" s="122"/>
      <c r="B105" s="121"/>
      <c r="C105" s="282"/>
      <c r="D105" s="282"/>
      <c r="E105" s="282"/>
      <c r="F105" s="118"/>
      <c r="G105" s="118"/>
      <c r="H105" s="118"/>
      <c r="I105" s="185"/>
      <c r="J105" s="118"/>
      <c r="K105" s="118"/>
      <c r="L105" s="118"/>
      <c r="M105" s="122"/>
      <c r="N105" s="84"/>
      <c r="O105" s="84"/>
      <c r="P105" s="84"/>
      <c r="Q105" s="87"/>
    </row>
    <row r="106" spans="1:17" x14ac:dyDescent="0.25">
      <c r="A106" s="122"/>
      <c r="B106" s="121"/>
      <c r="C106" s="282"/>
      <c r="D106" s="282"/>
      <c r="E106" s="282"/>
      <c r="F106" s="118"/>
      <c r="G106" s="118"/>
      <c r="H106" s="118"/>
      <c r="I106" s="185"/>
      <c r="J106" s="118"/>
      <c r="K106" s="118"/>
      <c r="L106" s="118"/>
      <c r="M106" s="122"/>
      <c r="N106" s="84"/>
      <c r="O106" s="84"/>
      <c r="P106" s="84"/>
      <c r="Q106" s="87"/>
    </row>
    <row r="107" spans="1:17" x14ac:dyDescent="0.25">
      <c r="A107" s="122"/>
      <c r="B107" s="121"/>
      <c r="C107" s="282"/>
      <c r="D107" s="282"/>
      <c r="E107" s="282"/>
      <c r="F107" s="118"/>
      <c r="G107" s="118"/>
      <c r="H107" s="118"/>
      <c r="I107" s="185"/>
      <c r="J107" s="118"/>
      <c r="K107" s="118"/>
      <c r="L107" s="118"/>
      <c r="M107" s="122"/>
      <c r="N107" s="84"/>
      <c r="O107" s="84"/>
      <c r="P107" s="84"/>
      <c r="Q107" s="87"/>
    </row>
    <row r="108" spans="1:17" x14ac:dyDescent="0.25">
      <c r="A108" s="122"/>
      <c r="B108" s="121"/>
      <c r="C108" s="282"/>
      <c r="D108" s="282"/>
      <c r="E108" s="282"/>
      <c r="F108" s="118"/>
      <c r="G108" s="118"/>
      <c r="H108" s="118"/>
      <c r="I108" s="185"/>
      <c r="J108" s="118"/>
      <c r="K108" s="118"/>
      <c r="L108" s="118"/>
      <c r="M108" s="122"/>
      <c r="N108" s="84"/>
      <c r="O108" s="84"/>
      <c r="P108" s="84"/>
      <c r="Q108" s="87"/>
    </row>
    <row r="109" spans="1:17" x14ac:dyDescent="0.25">
      <c r="A109" s="122"/>
      <c r="B109" s="277"/>
      <c r="C109" s="277"/>
      <c r="D109" s="277"/>
      <c r="E109" s="277"/>
      <c r="F109" s="277"/>
      <c r="G109" s="277"/>
      <c r="H109" s="277"/>
      <c r="I109" s="277"/>
      <c r="J109" s="277"/>
      <c r="K109" s="277"/>
      <c r="L109" s="120"/>
      <c r="M109" s="122"/>
      <c r="N109" s="84"/>
      <c r="O109" s="84"/>
      <c r="P109" s="84"/>
      <c r="Q109" s="87"/>
    </row>
    <row r="110" spans="1:17" x14ac:dyDescent="0.25">
      <c r="A110" s="122"/>
      <c r="B110" s="281"/>
      <c r="C110" s="281"/>
      <c r="D110" s="281"/>
      <c r="E110" s="281"/>
      <c r="F110" s="281"/>
      <c r="G110" s="281"/>
      <c r="H110" s="281"/>
      <c r="I110" s="281"/>
      <c r="J110" s="281"/>
      <c r="K110" s="281"/>
      <c r="L110" s="119"/>
      <c r="M110" s="122"/>
      <c r="N110" s="84"/>
      <c r="O110" s="84"/>
      <c r="P110" s="84"/>
      <c r="Q110" s="87"/>
    </row>
    <row r="111" spans="1:17" ht="204.75" customHeight="1" x14ac:dyDescent="0.25">
      <c r="A111" s="283"/>
      <c r="B111" s="284"/>
      <c r="C111" s="282"/>
      <c r="D111" s="282"/>
      <c r="E111" s="282"/>
      <c r="F111" s="282"/>
      <c r="G111" s="282"/>
      <c r="H111" s="282"/>
      <c r="I111" s="285"/>
      <c r="J111" s="282"/>
      <c r="K111" s="282"/>
      <c r="L111" s="282"/>
      <c r="M111" s="283"/>
      <c r="N111" s="84"/>
      <c r="O111" s="84"/>
      <c r="P111" s="84"/>
      <c r="Q111" s="87"/>
    </row>
    <row r="112" spans="1:17" ht="15" customHeight="1" x14ac:dyDescent="0.25">
      <c r="A112" s="283"/>
      <c r="B112" s="284"/>
      <c r="C112" s="282"/>
      <c r="D112" s="282"/>
      <c r="E112" s="282"/>
      <c r="F112" s="282"/>
      <c r="G112" s="282"/>
      <c r="H112" s="282"/>
      <c r="I112" s="285"/>
      <c r="J112" s="282"/>
      <c r="K112" s="282"/>
      <c r="L112" s="282"/>
      <c r="M112" s="283"/>
      <c r="N112" s="84"/>
      <c r="O112" s="84"/>
      <c r="P112" s="84"/>
      <c r="Q112" s="87"/>
    </row>
    <row r="113" spans="1:17" x14ac:dyDescent="0.25">
      <c r="A113" s="122"/>
      <c r="B113" s="281"/>
      <c r="C113" s="281"/>
      <c r="D113" s="281"/>
      <c r="E113" s="281"/>
      <c r="F113" s="281"/>
      <c r="G113" s="281"/>
      <c r="H113" s="281"/>
      <c r="I113" s="281"/>
      <c r="J113" s="281"/>
      <c r="K113" s="281"/>
      <c r="L113" s="119"/>
      <c r="M113" s="122"/>
      <c r="N113" s="84"/>
      <c r="O113" s="84"/>
      <c r="P113" s="84"/>
      <c r="Q113" s="87"/>
    </row>
    <row r="114" spans="1:17" x14ac:dyDescent="0.25">
      <c r="A114" s="122"/>
      <c r="B114" s="121"/>
      <c r="C114" s="282"/>
      <c r="D114" s="282"/>
      <c r="E114" s="282"/>
      <c r="F114" s="118"/>
      <c r="G114" s="118"/>
      <c r="H114" s="118"/>
      <c r="I114" s="185"/>
      <c r="J114" s="118"/>
      <c r="K114" s="118"/>
      <c r="L114" s="118"/>
      <c r="M114" s="122"/>
      <c r="N114" s="84"/>
      <c r="O114" s="84"/>
      <c r="P114" s="84"/>
      <c r="Q114" s="87"/>
    </row>
    <row r="115" spans="1:17" x14ac:dyDescent="0.25">
      <c r="A115" s="122"/>
      <c r="B115" s="121"/>
      <c r="C115" s="282"/>
      <c r="D115" s="282"/>
      <c r="E115" s="282"/>
      <c r="F115" s="118"/>
      <c r="G115" s="118"/>
      <c r="H115" s="118"/>
      <c r="I115" s="185"/>
      <c r="J115" s="118"/>
      <c r="K115" s="118"/>
      <c r="L115" s="118"/>
      <c r="M115" s="122"/>
      <c r="N115" s="84"/>
      <c r="O115" s="84"/>
      <c r="P115" s="84"/>
      <c r="Q115" s="87"/>
    </row>
    <row r="116" spans="1:17" x14ac:dyDescent="0.25">
      <c r="A116" s="122"/>
      <c r="B116" s="121"/>
      <c r="C116" s="282"/>
      <c r="D116" s="282"/>
      <c r="E116" s="282"/>
      <c r="F116" s="118"/>
      <c r="G116" s="118"/>
      <c r="H116" s="118"/>
      <c r="I116" s="185"/>
      <c r="J116" s="118"/>
      <c r="K116" s="118"/>
      <c r="L116" s="118"/>
      <c r="M116" s="122"/>
      <c r="N116" s="84"/>
      <c r="O116" s="84"/>
      <c r="P116" s="84"/>
      <c r="Q116" s="87"/>
    </row>
    <row r="117" spans="1:17" x14ac:dyDescent="0.25">
      <c r="A117" s="122"/>
      <c r="B117" s="281"/>
      <c r="C117" s="281"/>
      <c r="D117" s="281"/>
      <c r="E117" s="281"/>
      <c r="F117" s="281"/>
      <c r="G117" s="281"/>
      <c r="H117" s="281"/>
      <c r="I117" s="281"/>
      <c r="J117" s="281"/>
      <c r="K117" s="281"/>
      <c r="L117" s="119"/>
      <c r="M117" s="122"/>
      <c r="N117" s="84"/>
      <c r="O117" s="84"/>
      <c r="P117" s="84"/>
      <c r="Q117" s="87"/>
    </row>
    <row r="118" spans="1:17" x14ac:dyDescent="0.25">
      <c r="A118" s="122"/>
      <c r="B118" s="121"/>
      <c r="C118" s="282"/>
      <c r="D118" s="282"/>
      <c r="E118" s="282"/>
      <c r="F118" s="118"/>
      <c r="G118" s="118"/>
      <c r="H118" s="118"/>
      <c r="I118" s="185"/>
      <c r="J118" s="118"/>
      <c r="K118" s="118"/>
      <c r="L118" s="118"/>
      <c r="M118" s="122"/>
      <c r="N118" s="84"/>
      <c r="O118" s="84"/>
      <c r="P118" s="84"/>
      <c r="Q118" s="87"/>
    </row>
    <row r="119" spans="1:17" x14ac:dyDescent="0.25">
      <c r="A119" s="122"/>
      <c r="B119" s="121"/>
      <c r="C119" s="282"/>
      <c r="D119" s="282"/>
      <c r="E119" s="282"/>
      <c r="F119" s="118"/>
      <c r="G119" s="118"/>
      <c r="H119" s="118"/>
      <c r="I119" s="185"/>
      <c r="J119" s="118"/>
      <c r="K119" s="118"/>
      <c r="L119" s="118"/>
      <c r="M119" s="122"/>
      <c r="N119" s="84"/>
      <c r="O119" s="84"/>
      <c r="P119" s="84"/>
      <c r="Q119" s="87"/>
    </row>
    <row r="120" spans="1:17" x14ac:dyDescent="0.25">
      <c r="A120" s="122"/>
      <c r="B120" s="121"/>
      <c r="C120" s="282"/>
      <c r="D120" s="282"/>
      <c r="E120" s="282"/>
      <c r="F120" s="118"/>
      <c r="G120" s="118"/>
      <c r="H120" s="118"/>
      <c r="I120" s="185"/>
      <c r="J120" s="118"/>
      <c r="K120" s="118"/>
      <c r="L120" s="118"/>
      <c r="M120" s="122"/>
      <c r="N120" s="84"/>
      <c r="O120" s="84"/>
      <c r="P120" s="84"/>
      <c r="Q120" s="87"/>
    </row>
    <row r="121" spans="1:17" x14ac:dyDescent="0.25">
      <c r="A121" s="122"/>
      <c r="B121" s="281"/>
      <c r="C121" s="281"/>
      <c r="D121" s="281"/>
      <c r="E121" s="281"/>
      <c r="F121" s="281"/>
      <c r="G121" s="281"/>
      <c r="H121" s="281"/>
      <c r="I121" s="281"/>
      <c r="J121" s="281"/>
      <c r="K121" s="281"/>
      <c r="L121" s="119"/>
      <c r="M121" s="122"/>
      <c r="N121" s="84"/>
      <c r="O121" s="84"/>
      <c r="P121" s="84"/>
      <c r="Q121" s="87"/>
    </row>
    <row r="122" spans="1:17" x14ac:dyDescent="0.25">
      <c r="A122" s="122"/>
      <c r="B122" s="121"/>
      <c r="C122" s="282"/>
      <c r="D122" s="282"/>
      <c r="E122" s="282"/>
      <c r="F122" s="118"/>
      <c r="G122" s="118"/>
      <c r="H122" s="118"/>
      <c r="I122" s="185"/>
      <c r="J122" s="118"/>
      <c r="K122" s="118"/>
      <c r="L122" s="118"/>
      <c r="M122" s="122"/>
      <c r="N122" s="84"/>
      <c r="O122" s="84"/>
      <c r="P122" s="84"/>
      <c r="Q122" s="87"/>
    </row>
    <row r="123" spans="1:17" x14ac:dyDescent="0.25">
      <c r="A123" s="122"/>
      <c r="B123" s="121"/>
      <c r="C123" s="282"/>
      <c r="D123" s="282"/>
      <c r="E123" s="282"/>
      <c r="F123" s="118"/>
      <c r="G123" s="118"/>
      <c r="H123" s="118"/>
      <c r="I123" s="185"/>
      <c r="J123" s="118"/>
      <c r="K123" s="118"/>
      <c r="L123" s="118"/>
      <c r="M123" s="122"/>
      <c r="N123" s="84"/>
      <c r="O123" s="84"/>
      <c r="P123" s="84"/>
      <c r="Q123" s="87"/>
    </row>
    <row r="124" spans="1:17" x14ac:dyDescent="0.25">
      <c r="A124" s="122"/>
      <c r="B124" s="277"/>
      <c r="C124" s="277"/>
      <c r="D124" s="277"/>
      <c r="E124" s="277"/>
      <c r="F124" s="277"/>
      <c r="G124" s="277"/>
      <c r="H124" s="277"/>
      <c r="I124" s="277"/>
      <c r="J124" s="277"/>
      <c r="K124" s="277"/>
      <c r="L124" s="120"/>
      <c r="M124" s="122"/>
      <c r="N124" s="84"/>
      <c r="O124" s="84"/>
      <c r="P124" s="84"/>
      <c r="Q124" s="87"/>
    </row>
    <row r="125" spans="1:17" x14ac:dyDescent="0.25">
      <c r="A125" s="122"/>
      <c r="B125" s="281"/>
      <c r="C125" s="281"/>
      <c r="D125" s="281"/>
      <c r="E125" s="281"/>
      <c r="F125" s="281"/>
      <c r="G125" s="281"/>
      <c r="H125" s="281"/>
      <c r="I125" s="281"/>
      <c r="J125" s="281"/>
      <c r="K125" s="281"/>
      <c r="L125" s="119"/>
      <c r="M125" s="122"/>
      <c r="N125" s="84"/>
      <c r="O125" s="84"/>
      <c r="P125" s="84"/>
      <c r="Q125" s="87"/>
    </row>
    <row r="126" spans="1:17" x14ac:dyDescent="0.25">
      <c r="A126" s="122"/>
      <c r="B126" s="121"/>
      <c r="C126" s="282"/>
      <c r="D126" s="282"/>
      <c r="E126" s="282"/>
      <c r="F126" s="118"/>
      <c r="G126" s="118"/>
      <c r="H126" s="118"/>
      <c r="I126" s="185"/>
      <c r="J126" s="118"/>
      <c r="K126" s="118"/>
      <c r="L126" s="118"/>
      <c r="M126" s="122"/>
      <c r="N126" s="84"/>
      <c r="O126" s="84"/>
      <c r="P126" s="84"/>
      <c r="Q126" s="87"/>
    </row>
    <row r="127" spans="1:17" x14ac:dyDescent="0.25">
      <c r="A127" s="122"/>
      <c r="B127" s="281"/>
      <c r="C127" s="281"/>
      <c r="D127" s="281"/>
      <c r="E127" s="281"/>
      <c r="F127" s="281"/>
      <c r="G127" s="281"/>
      <c r="H127" s="281"/>
      <c r="I127" s="281"/>
      <c r="J127" s="281"/>
      <c r="K127" s="281"/>
      <c r="L127" s="119"/>
      <c r="M127" s="122"/>
      <c r="N127" s="84"/>
      <c r="O127" s="84"/>
      <c r="P127" s="84"/>
      <c r="Q127" s="87"/>
    </row>
    <row r="128" spans="1:17" x14ac:dyDescent="0.25">
      <c r="A128" s="122"/>
      <c r="B128" s="121"/>
      <c r="C128" s="282"/>
      <c r="D128" s="282"/>
      <c r="E128" s="282"/>
      <c r="F128" s="118"/>
      <c r="G128" s="118"/>
      <c r="H128" s="118"/>
      <c r="I128" s="185"/>
      <c r="J128" s="118"/>
      <c r="K128" s="118"/>
      <c r="L128" s="118"/>
      <c r="M128" s="122"/>
      <c r="N128" s="84"/>
      <c r="O128" s="84"/>
      <c r="P128" s="84"/>
      <c r="Q128" s="87"/>
    </row>
    <row r="129" spans="1:17" x14ac:dyDescent="0.25">
      <c r="A129" s="122"/>
      <c r="B129" s="121"/>
      <c r="C129" s="282"/>
      <c r="D129" s="282"/>
      <c r="E129" s="282"/>
      <c r="F129" s="118"/>
      <c r="G129" s="118"/>
      <c r="H129" s="118"/>
      <c r="I129" s="185"/>
      <c r="J129" s="118"/>
      <c r="K129" s="118"/>
      <c r="L129" s="118"/>
      <c r="M129" s="122"/>
      <c r="N129" s="84"/>
      <c r="O129" s="84"/>
      <c r="P129" s="84"/>
      <c r="Q129" s="87"/>
    </row>
    <row r="130" spans="1:17" x14ac:dyDescent="0.25">
      <c r="A130" s="122"/>
      <c r="B130" s="121"/>
      <c r="C130" s="282"/>
      <c r="D130" s="282"/>
      <c r="E130" s="282"/>
      <c r="F130" s="118"/>
      <c r="G130" s="118"/>
      <c r="H130" s="118"/>
      <c r="I130" s="185"/>
      <c r="J130" s="118"/>
      <c r="K130" s="118"/>
      <c r="L130" s="118"/>
      <c r="M130" s="122"/>
      <c r="N130" s="84"/>
      <c r="O130" s="84"/>
      <c r="P130" s="84"/>
      <c r="Q130" s="87"/>
    </row>
    <row r="131" spans="1:17" x14ac:dyDescent="0.25">
      <c r="A131" s="122"/>
      <c r="B131" s="121"/>
      <c r="C131" s="282"/>
      <c r="D131" s="282"/>
      <c r="E131" s="282"/>
      <c r="F131" s="118"/>
      <c r="G131" s="118"/>
      <c r="H131" s="118"/>
      <c r="I131" s="185"/>
      <c r="J131" s="118"/>
      <c r="K131" s="118"/>
      <c r="L131" s="118"/>
      <c r="M131" s="122"/>
      <c r="N131" s="84"/>
      <c r="O131" s="84"/>
      <c r="P131" s="84"/>
      <c r="Q131" s="87"/>
    </row>
    <row r="132" spans="1:17" x14ac:dyDescent="0.25">
      <c r="A132" s="122"/>
      <c r="B132" s="281"/>
      <c r="C132" s="281"/>
      <c r="D132" s="281"/>
      <c r="E132" s="281"/>
      <c r="F132" s="281"/>
      <c r="G132" s="281"/>
      <c r="H132" s="281"/>
      <c r="I132" s="281"/>
      <c r="J132" s="281"/>
      <c r="K132" s="281"/>
      <c r="L132" s="119"/>
      <c r="M132" s="122"/>
      <c r="N132" s="84"/>
      <c r="O132" s="84"/>
      <c r="P132" s="84"/>
      <c r="Q132" s="87"/>
    </row>
    <row r="133" spans="1:17" x14ac:dyDescent="0.25">
      <c r="A133" s="122"/>
      <c r="B133" s="121"/>
      <c r="C133" s="282"/>
      <c r="D133" s="282"/>
      <c r="E133" s="282"/>
      <c r="F133" s="118"/>
      <c r="G133" s="118"/>
      <c r="H133" s="118"/>
      <c r="I133" s="185"/>
      <c r="J133" s="118"/>
      <c r="K133" s="118"/>
      <c r="L133" s="118"/>
      <c r="M133" s="122"/>
      <c r="N133" s="84"/>
      <c r="O133" s="84"/>
      <c r="P133" s="84"/>
      <c r="Q133" s="87"/>
    </row>
    <row r="134" spans="1:17" x14ac:dyDescent="0.25">
      <c r="A134" s="122"/>
      <c r="B134" s="121"/>
      <c r="C134" s="282"/>
      <c r="D134" s="282"/>
      <c r="E134" s="282"/>
      <c r="F134" s="118"/>
      <c r="G134" s="118"/>
      <c r="H134" s="118"/>
      <c r="I134" s="185"/>
      <c r="J134" s="118"/>
      <c r="K134" s="118"/>
      <c r="L134" s="118"/>
      <c r="M134" s="122"/>
      <c r="N134" s="84"/>
      <c r="O134" s="84"/>
      <c r="P134" s="84"/>
      <c r="Q134" s="87"/>
    </row>
    <row r="135" spans="1:17" x14ac:dyDescent="0.25">
      <c r="A135" s="122"/>
      <c r="B135" s="121"/>
      <c r="C135" s="282"/>
      <c r="D135" s="282"/>
      <c r="E135" s="282"/>
      <c r="F135" s="118"/>
      <c r="G135" s="118"/>
      <c r="H135" s="118"/>
      <c r="I135" s="185"/>
      <c r="J135" s="118"/>
      <c r="K135" s="118"/>
      <c r="L135" s="118"/>
      <c r="M135" s="122"/>
      <c r="N135" s="84"/>
      <c r="O135" s="84"/>
      <c r="P135" s="84"/>
      <c r="Q135" s="87"/>
    </row>
    <row r="136" spans="1:17" x14ac:dyDescent="0.25">
      <c r="A136" s="122"/>
      <c r="B136" s="121"/>
      <c r="C136" s="282"/>
      <c r="D136" s="282"/>
      <c r="E136" s="282"/>
      <c r="F136" s="118"/>
      <c r="G136" s="118"/>
      <c r="H136" s="118"/>
      <c r="I136" s="185"/>
      <c r="J136" s="118"/>
      <c r="K136" s="118"/>
      <c r="L136" s="118"/>
      <c r="M136" s="122"/>
      <c r="N136" s="84"/>
      <c r="O136" s="84"/>
      <c r="P136" s="84"/>
      <c r="Q136" s="87"/>
    </row>
    <row r="137" spans="1:17" x14ac:dyDescent="0.25">
      <c r="A137" s="122"/>
      <c r="B137" s="277"/>
      <c r="C137" s="277"/>
      <c r="D137" s="277"/>
      <c r="E137" s="277"/>
      <c r="F137" s="277"/>
      <c r="G137" s="277"/>
      <c r="H137" s="277"/>
      <c r="I137" s="277"/>
      <c r="J137" s="277"/>
      <c r="K137" s="277"/>
      <c r="L137" s="120"/>
      <c r="M137" s="122"/>
      <c r="N137" s="84"/>
      <c r="O137" s="84"/>
      <c r="P137" s="84"/>
      <c r="Q137" s="87"/>
    </row>
    <row r="138" spans="1:17" x14ac:dyDescent="0.25">
      <c r="A138" s="122"/>
      <c r="B138" s="281"/>
      <c r="C138" s="281"/>
      <c r="D138" s="281"/>
      <c r="E138" s="281"/>
      <c r="F138" s="281"/>
      <c r="G138" s="281"/>
      <c r="H138" s="281"/>
      <c r="I138" s="281"/>
      <c r="J138" s="281"/>
      <c r="K138" s="281"/>
      <c r="L138" s="119"/>
      <c r="M138" s="122"/>
      <c r="N138" s="84"/>
      <c r="O138" s="84"/>
      <c r="P138" s="84"/>
      <c r="Q138" s="87"/>
    </row>
    <row r="139" spans="1:17" x14ac:dyDescent="0.25">
      <c r="A139" s="122"/>
      <c r="B139" s="121"/>
      <c r="C139" s="282"/>
      <c r="D139" s="282"/>
      <c r="E139" s="282"/>
      <c r="F139" s="118"/>
      <c r="G139" s="118"/>
      <c r="H139" s="118"/>
      <c r="I139" s="185"/>
      <c r="J139" s="118"/>
      <c r="K139" s="118"/>
      <c r="L139" s="118"/>
      <c r="M139" s="122"/>
      <c r="N139" s="84"/>
      <c r="O139" s="84"/>
      <c r="P139" s="84"/>
      <c r="Q139" s="87"/>
    </row>
    <row r="140" spans="1:17" x14ac:dyDescent="0.25">
      <c r="A140" s="122"/>
      <c r="B140" s="281"/>
      <c r="C140" s="281"/>
      <c r="D140" s="281"/>
      <c r="E140" s="281"/>
      <c r="F140" s="281"/>
      <c r="G140" s="281"/>
      <c r="H140" s="281"/>
      <c r="I140" s="281"/>
      <c r="J140" s="281"/>
      <c r="K140" s="281"/>
      <c r="L140" s="119"/>
      <c r="M140" s="122"/>
      <c r="N140" s="84"/>
      <c r="O140" s="84"/>
      <c r="P140" s="84"/>
      <c r="Q140" s="87"/>
    </row>
    <row r="141" spans="1:17" x14ac:dyDescent="0.25">
      <c r="A141" s="122"/>
      <c r="B141" s="121"/>
      <c r="C141" s="282"/>
      <c r="D141" s="282"/>
      <c r="E141" s="282"/>
      <c r="F141" s="118"/>
      <c r="G141" s="118"/>
      <c r="H141" s="118"/>
      <c r="I141" s="185"/>
      <c r="J141" s="118"/>
      <c r="K141" s="118"/>
      <c r="L141" s="118"/>
      <c r="M141" s="122"/>
      <c r="N141" s="84"/>
      <c r="O141" s="84"/>
      <c r="P141" s="84"/>
      <c r="Q141" s="87"/>
    </row>
    <row r="142" spans="1:17" x14ac:dyDescent="0.25">
      <c r="A142" s="122"/>
      <c r="B142" s="281"/>
      <c r="C142" s="281"/>
      <c r="D142" s="281"/>
      <c r="E142" s="281"/>
      <c r="F142" s="281"/>
      <c r="G142" s="281"/>
      <c r="H142" s="281"/>
      <c r="I142" s="281"/>
      <c r="J142" s="281"/>
      <c r="K142" s="281"/>
      <c r="L142" s="119"/>
      <c r="M142" s="122"/>
      <c r="N142" s="84"/>
      <c r="O142" s="84"/>
      <c r="P142" s="84"/>
      <c r="Q142" s="87"/>
    </row>
    <row r="143" spans="1:17" x14ac:dyDescent="0.25">
      <c r="A143" s="122"/>
      <c r="B143" s="121"/>
      <c r="C143" s="282"/>
      <c r="D143" s="282"/>
      <c r="E143" s="282"/>
      <c r="F143" s="118"/>
      <c r="G143" s="118"/>
      <c r="H143" s="118"/>
      <c r="I143" s="185"/>
      <c r="J143" s="118"/>
      <c r="K143" s="118"/>
      <c r="L143" s="118"/>
      <c r="M143" s="122"/>
      <c r="N143" s="84"/>
      <c r="O143" s="84"/>
      <c r="P143" s="84"/>
      <c r="Q143" s="87"/>
    </row>
    <row r="144" spans="1:17" ht="27.75" x14ac:dyDescent="0.25">
      <c r="A144" s="284"/>
      <c r="B144" s="284"/>
      <c r="C144" s="284"/>
      <c r="D144" s="284"/>
      <c r="E144" s="279"/>
      <c r="F144" s="279"/>
      <c r="G144" s="279"/>
      <c r="H144" s="279"/>
      <c r="I144" s="279"/>
      <c r="J144" s="279"/>
      <c r="K144" s="279"/>
      <c r="L144" s="279"/>
      <c r="M144" s="279"/>
      <c r="N144" s="84"/>
      <c r="O144" s="84"/>
      <c r="P144" s="84"/>
      <c r="Q144" s="87"/>
    </row>
    <row r="145" spans="1:17" ht="18.75" customHeight="1" x14ac:dyDescent="0.25">
      <c r="A145" s="284"/>
      <c r="B145" s="284"/>
      <c r="C145" s="284"/>
      <c r="D145" s="284"/>
      <c r="E145" s="279"/>
      <c r="F145" s="279"/>
      <c r="G145" s="279"/>
      <c r="H145" s="279"/>
      <c r="I145" s="279"/>
      <c r="J145" s="279"/>
      <c r="K145" s="279"/>
      <c r="L145" s="279"/>
      <c r="M145" s="279"/>
      <c r="N145" s="84"/>
      <c r="O145" s="84"/>
      <c r="P145" s="84"/>
      <c r="Q145" s="87"/>
    </row>
    <row r="146" spans="1:17" ht="37.5" customHeight="1" x14ac:dyDescent="0.25">
      <c r="A146" s="284"/>
      <c r="B146" s="284"/>
      <c r="C146" s="284"/>
      <c r="D146" s="284"/>
      <c r="E146" s="279"/>
      <c r="F146" s="279"/>
      <c r="G146" s="279"/>
      <c r="H146" s="279"/>
      <c r="I146" s="279"/>
      <c r="J146" s="279"/>
      <c r="K146" s="279"/>
      <c r="L146" s="279"/>
      <c r="M146" s="279"/>
      <c r="N146" s="84"/>
      <c r="O146" s="84"/>
      <c r="P146" s="84"/>
      <c r="Q146" s="87"/>
    </row>
    <row r="147" spans="1:17" ht="37.5" customHeight="1" x14ac:dyDescent="0.25">
      <c r="A147" s="284"/>
      <c r="B147" s="284"/>
      <c r="C147" s="284"/>
      <c r="D147" s="284"/>
      <c r="E147" s="279"/>
      <c r="F147" s="279"/>
      <c r="G147" s="279"/>
      <c r="H147" s="279"/>
      <c r="I147" s="279"/>
      <c r="J147" s="279"/>
      <c r="K147" s="279"/>
      <c r="L147" s="279"/>
      <c r="M147" s="279"/>
      <c r="N147" s="84"/>
      <c r="O147" s="84"/>
      <c r="P147" s="84"/>
      <c r="Q147" s="87"/>
    </row>
    <row r="148" spans="1:17" ht="27.75" x14ac:dyDescent="0.25">
      <c r="A148" s="286"/>
      <c r="B148" s="286"/>
      <c r="C148" s="286"/>
      <c r="D148" s="286"/>
      <c r="E148" s="287"/>
      <c r="F148" s="287"/>
      <c r="G148" s="287"/>
      <c r="H148" s="287"/>
      <c r="I148" s="287"/>
      <c r="J148" s="287"/>
      <c r="K148" s="287"/>
      <c r="L148" s="287"/>
      <c r="M148" s="287"/>
      <c r="N148" s="84"/>
      <c r="O148" s="84"/>
      <c r="P148" s="84"/>
      <c r="Q148" s="87"/>
    </row>
    <row r="149" spans="1:17" x14ac:dyDescent="0.25">
      <c r="A149" s="105"/>
      <c r="B149" s="105"/>
      <c r="C149" s="106"/>
      <c r="D149" s="105"/>
      <c r="E149" s="105"/>
      <c r="F149" s="105"/>
      <c r="G149" s="105"/>
      <c r="H149" s="105"/>
      <c r="I149" s="186"/>
      <c r="J149" s="105"/>
      <c r="K149" s="105"/>
      <c r="L149" s="105"/>
      <c r="M149" s="105"/>
      <c r="N149" s="84"/>
      <c r="O149" s="84"/>
      <c r="P149" s="84"/>
      <c r="Q149" s="87"/>
    </row>
    <row r="150" spans="1:17" x14ac:dyDescent="0.45">
      <c r="A150" s="107"/>
      <c r="N150" s="84"/>
      <c r="O150" s="84"/>
      <c r="P150" s="84"/>
      <c r="Q150" s="87"/>
    </row>
  </sheetData>
  <mergeCells count="228">
    <mergeCell ref="H22:N22"/>
    <mergeCell ref="O14:P16"/>
    <mergeCell ref="H16:N16"/>
    <mergeCell ref="O23:P24"/>
    <mergeCell ref="H24:N24"/>
    <mergeCell ref="H19:N19"/>
    <mergeCell ref="O30:P30"/>
    <mergeCell ref="C21:C22"/>
    <mergeCell ref="C18:C19"/>
    <mergeCell ref="O18:P19"/>
    <mergeCell ref="O17:P17"/>
    <mergeCell ref="C123:E123"/>
    <mergeCell ref="C120:E120"/>
    <mergeCell ref="B121:K121"/>
    <mergeCell ref="C122:E122"/>
    <mergeCell ref="C101:E101"/>
    <mergeCell ref="C102:E102"/>
    <mergeCell ref="L82:L83"/>
    <mergeCell ref="L95:L96"/>
    <mergeCell ref="L111:L112"/>
    <mergeCell ref="C103:E103"/>
    <mergeCell ref="B104:K104"/>
    <mergeCell ref="C105:E105"/>
    <mergeCell ref="J111:J112"/>
    <mergeCell ref="K111:K112"/>
    <mergeCell ref="C100:E100"/>
    <mergeCell ref="C108:E108"/>
    <mergeCell ref="H111:H112"/>
    <mergeCell ref="I111:I112"/>
    <mergeCell ref="B109:K109"/>
    <mergeCell ref="B110:K110"/>
    <mergeCell ref="B92:C92"/>
    <mergeCell ref="D92:E92"/>
    <mergeCell ref="C85:E85"/>
    <mergeCell ref="B86:K86"/>
    <mergeCell ref="C114:E114"/>
    <mergeCell ref="A111:A112"/>
    <mergeCell ref="B111:B112"/>
    <mergeCell ref="C111:E112"/>
    <mergeCell ref="F111:F112"/>
    <mergeCell ref="G111:G112"/>
    <mergeCell ref="B113:K113"/>
    <mergeCell ref="C116:E116"/>
    <mergeCell ref="M82:M83"/>
    <mergeCell ref="B84:K84"/>
    <mergeCell ref="D91:E91"/>
    <mergeCell ref="C88:E88"/>
    <mergeCell ref="M111:M112"/>
    <mergeCell ref="M95:M96"/>
    <mergeCell ref="B87:K87"/>
    <mergeCell ref="B97:K97"/>
    <mergeCell ref="C98:E98"/>
    <mergeCell ref="C99:E99"/>
    <mergeCell ref="H95:H96"/>
    <mergeCell ref="I95:I96"/>
    <mergeCell ref="J95:J96"/>
    <mergeCell ref="K95:K96"/>
    <mergeCell ref="C107:E107"/>
    <mergeCell ref="B89:K89"/>
    <mergeCell ref="C128:E128"/>
    <mergeCell ref="B124:K124"/>
    <mergeCell ref="B125:K125"/>
    <mergeCell ref="C129:E129"/>
    <mergeCell ref="C130:E130"/>
    <mergeCell ref="C131:E131"/>
    <mergeCell ref="A148:D148"/>
    <mergeCell ref="E148:M148"/>
    <mergeCell ref="A144:D144"/>
    <mergeCell ref="A145:D145"/>
    <mergeCell ref="A146:D146"/>
    <mergeCell ref="A147:D147"/>
    <mergeCell ref="E144:M144"/>
    <mergeCell ref="E145:M145"/>
    <mergeCell ref="E146:M146"/>
    <mergeCell ref="E147:M147"/>
    <mergeCell ref="C106:E106"/>
    <mergeCell ref="A95:A96"/>
    <mergeCell ref="B95:C95"/>
    <mergeCell ref="B96:C96"/>
    <mergeCell ref="D95:E96"/>
    <mergeCell ref="F95:F96"/>
    <mergeCell ref="C141:E141"/>
    <mergeCell ref="B142:K142"/>
    <mergeCell ref="C143:E143"/>
    <mergeCell ref="B138:K138"/>
    <mergeCell ref="C139:E139"/>
    <mergeCell ref="B140:K140"/>
    <mergeCell ref="C136:E136"/>
    <mergeCell ref="C115:E115"/>
    <mergeCell ref="B117:K117"/>
    <mergeCell ref="C118:E118"/>
    <mergeCell ref="C135:E135"/>
    <mergeCell ref="B137:K137"/>
    <mergeCell ref="B132:K132"/>
    <mergeCell ref="C133:E133"/>
    <mergeCell ref="C134:E134"/>
    <mergeCell ref="C119:E119"/>
    <mergeCell ref="C126:E126"/>
    <mergeCell ref="B127:K127"/>
    <mergeCell ref="G95:G96"/>
    <mergeCell ref="B93:C93"/>
    <mergeCell ref="D93:E93"/>
    <mergeCell ref="B94:C94"/>
    <mergeCell ref="D94:E94"/>
    <mergeCell ref="C77:E77"/>
    <mergeCell ref="B78:K78"/>
    <mergeCell ref="C73:E73"/>
    <mergeCell ref="B74:K74"/>
    <mergeCell ref="C75:E75"/>
    <mergeCell ref="B90:C90"/>
    <mergeCell ref="D90:E90"/>
    <mergeCell ref="B91:C91"/>
    <mergeCell ref="A82:A83"/>
    <mergeCell ref="C82:E83"/>
    <mergeCell ref="F82:F83"/>
    <mergeCell ref="G82:G83"/>
    <mergeCell ref="H82:H83"/>
    <mergeCell ref="B79:K79"/>
    <mergeCell ref="C80:E80"/>
    <mergeCell ref="B81:K81"/>
    <mergeCell ref="I82:I83"/>
    <mergeCell ref="J82:J83"/>
    <mergeCell ref="K82:K83"/>
    <mergeCell ref="B70:K70"/>
    <mergeCell ref="C71:E71"/>
    <mergeCell ref="C72:E72"/>
    <mergeCell ref="F72:K72"/>
    <mergeCell ref="B67:K67"/>
    <mergeCell ref="B68:K68"/>
    <mergeCell ref="C69:E69"/>
    <mergeCell ref="C76:E76"/>
    <mergeCell ref="F76:K76"/>
    <mergeCell ref="A50:E50"/>
    <mergeCell ref="A55:E55"/>
    <mergeCell ref="A48:E48"/>
    <mergeCell ref="F50:J50"/>
    <mergeCell ref="B65:B66"/>
    <mergeCell ref="C65:E66"/>
    <mergeCell ref="F65:K65"/>
    <mergeCell ref="A51:E51"/>
    <mergeCell ref="A52:E52"/>
    <mergeCell ref="A53:E53"/>
    <mergeCell ref="A54:E54"/>
    <mergeCell ref="F53:J53"/>
    <mergeCell ref="F54:J54"/>
    <mergeCell ref="A47:E47"/>
    <mergeCell ref="F47:P47"/>
    <mergeCell ref="A43:G43"/>
    <mergeCell ref="A44:G44"/>
    <mergeCell ref="O43:P43"/>
    <mergeCell ref="O44:P44"/>
    <mergeCell ref="A45:G45"/>
    <mergeCell ref="O45:P45"/>
    <mergeCell ref="H45:N45"/>
    <mergeCell ref="F46:P46"/>
    <mergeCell ref="A46:E46"/>
    <mergeCell ref="A42:G42"/>
    <mergeCell ref="O42:P42"/>
    <mergeCell ref="A12:A29"/>
    <mergeCell ref="O29:P29"/>
    <mergeCell ref="E25:F25"/>
    <mergeCell ref="O25:P25"/>
    <mergeCell ref="O26:P26"/>
    <mergeCell ref="E20:F20"/>
    <mergeCell ref="E14:F14"/>
    <mergeCell ref="E17:F17"/>
    <mergeCell ref="C14:C16"/>
    <mergeCell ref="C23:C24"/>
    <mergeCell ref="C12:C13"/>
    <mergeCell ref="H38:H41"/>
    <mergeCell ref="A32:A37"/>
    <mergeCell ref="B32:B37"/>
    <mergeCell ref="O37:P37"/>
    <mergeCell ref="O32:P32"/>
    <mergeCell ref="O38:P41"/>
    <mergeCell ref="J38:J41"/>
    <mergeCell ref="K38:K41"/>
    <mergeCell ref="M38:M41"/>
    <mergeCell ref="E32:F32"/>
    <mergeCell ref="N38:N41"/>
    <mergeCell ref="M1:P2"/>
    <mergeCell ref="A1:K2"/>
    <mergeCell ref="E9:F9"/>
    <mergeCell ref="A10:G11"/>
    <mergeCell ref="O9:P9"/>
    <mergeCell ref="B8:B9"/>
    <mergeCell ref="E8:F8"/>
    <mergeCell ref="O8:P8"/>
    <mergeCell ref="H10:H11"/>
    <mergeCell ref="I10:I11"/>
    <mergeCell ref="B4:B6"/>
    <mergeCell ref="A8:A9"/>
    <mergeCell ref="A3:P3"/>
    <mergeCell ref="O4:P6"/>
    <mergeCell ref="H5:I5"/>
    <mergeCell ref="J5:K5"/>
    <mergeCell ref="O7:P7"/>
    <mergeCell ref="A4:A6"/>
    <mergeCell ref="C4:C6"/>
    <mergeCell ref="D4:D6"/>
    <mergeCell ref="E4:F6"/>
    <mergeCell ref="G4:G6"/>
    <mergeCell ref="H4:N4"/>
    <mergeCell ref="K10:K11"/>
    <mergeCell ref="N5:N6"/>
    <mergeCell ref="E7:F7"/>
    <mergeCell ref="A38:G41"/>
    <mergeCell ref="I38:I41"/>
    <mergeCell ref="M10:M11"/>
    <mergeCell ref="N10:N11"/>
    <mergeCell ref="L10:L11"/>
    <mergeCell ref="L5:M5"/>
    <mergeCell ref="O10:P11"/>
    <mergeCell ref="J10:J11"/>
    <mergeCell ref="O36:P36"/>
    <mergeCell ref="O34:P34"/>
    <mergeCell ref="O33:P33"/>
    <mergeCell ref="O35:P35"/>
    <mergeCell ref="L38:L41"/>
    <mergeCell ref="A31:G31"/>
    <mergeCell ref="O31:P31"/>
    <mergeCell ref="E28:F28"/>
    <mergeCell ref="O28:P28"/>
    <mergeCell ref="O27:P27"/>
    <mergeCell ref="O12:P13"/>
    <mergeCell ref="E23:F23"/>
    <mergeCell ref="E12:F12"/>
    <mergeCell ref="O20:P22"/>
  </mergeCells>
  <pageMargins left="0.39370078740157483" right="0.39370078740157483" top="0.98425196850393704" bottom="0.39370078740157483" header="0" footer="0"/>
  <pageSetup paperSize="9" scale="27" fitToHeight="0" orientation="landscape" r:id="rId1"/>
  <rowBreaks count="4" manualBreakCount="4">
    <brk id="15" max="15" man="1"/>
    <brk id="22" max="15" man="1"/>
    <brk id="28" max="15" man="1"/>
    <brk id="33"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372"/>
  <sheetViews>
    <sheetView tabSelected="1" view="pageBreakPreview" topLeftCell="B62" zoomScale="70" zoomScaleNormal="70" zoomScaleSheetLayoutView="70" workbookViewId="0">
      <selection activeCell="H15" sqref="H15"/>
    </sheetView>
  </sheetViews>
  <sheetFormatPr defaultRowHeight="18.75" x14ac:dyDescent="0.3"/>
  <cols>
    <col min="1" max="1" width="108.42578125" style="69" customWidth="1"/>
    <col min="2" max="2" width="7.85546875" style="69" customWidth="1"/>
    <col min="3" max="3" width="7.140625" style="69" customWidth="1"/>
    <col min="4" max="4" width="9" style="69" customWidth="1"/>
    <col min="5" max="5" width="18.5703125" style="70" customWidth="1"/>
    <col min="6" max="10" width="18.5703125" style="69" customWidth="1"/>
    <col min="11" max="11" width="20.42578125" style="115" customWidth="1"/>
    <col min="12" max="13" width="9.140625" style="115"/>
  </cols>
  <sheetData>
    <row r="1" spans="1:14" ht="15.75" customHeight="1" x14ac:dyDescent="0.3">
      <c r="A1" s="304"/>
      <c r="B1" s="304"/>
      <c r="C1" s="304"/>
      <c r="D1" s="304"/>
      <c r="E1" s="21"/>
      <c r="F1" s="305" t="s">
        <v>150</v>
      </c>
      <c r="G1" s="305"/>
      <c r="H1" s="305"/>
      <c r="I1" s="305"/>
      <c r="J1" s="305"/>
    </row>
    <row r="2" spans="1:14" ht="102" customHeight="1" x14ac:dyDescent="0.3">
      <c r="A2" s="304"/>
      <c r="B2" s="304"/>
      <c r="C2" s="304"/>
      <c r="D2" s="304"/>
      <c r="E2" s="21"/>
      <c r="F2" s="305"/>
      <c r="G2" s="305"/>
      <c r="H2" s="305"/>
      <c r="I2" s="305"/>
      <c r="J2" s="305"/>
    </row>
    <row r="3" spans="1:14" ht="83.25" customHeight="1" x14ac:dyDescent="0.25">
      <c r="A3" s="306" t="s">
        <v>151</v>
      </c>
      <c r="B3" s="306"/>
      <c r="C3" s="306"/>
      <c r="D3" s="306"/>
      <c r="E3" s="306"/>
      <c r="F3" s="306"/>
      <c r="G3" s="306"/>
      <c r="H3" s="306"/>
      <c r="I3" s="306"/>
      <c r="J3" s="306"/>
    </row>
    <row r="4" spans="1:14" ht="19.5" customHeight="1" x14ac:dyDescent="0.25">
      <c r="A4" s="307" t="s">
        <v>40</v>
      </c>
      <c r="B4" s="308" t="s">
        <v>41</v>
      </c>
      <c r="C4" s="308"/>
      <c r="D4" s="308"/>
      <c r="E4" s="309" t="s">
        <v>6</v>
      </c>
      <c r="F4" s="310"/>
      <c r="G4" s="311" t="s">
        <v>7</v>
      </c>
      <c r="H4" s="310"/>
      <c r="I4" s="311" t="s">
        <v>8</v>
      </c>
      <c r="J4" s="309"/>
    </row>
    <row r="5" spans="1:14" ht="29.25" customHeight="1" x14ac:dyDescent="0.25">
      <c r="A5" s="307"/>
      <c r="B5" s="308"/>
      <c r="C5" s="308"/>
      <c r="D5" s="308"/>
      <c r="E5" s="180" t="s">
        <v>25</v>
      </c>
      <c r="F5" s="180" t="s">
        <v>26</v>
      </c>
      <c r="G5" s="180" t="s">
        <v>27</v>
      </c>
      <c r="H5" s="180" t="s">
        <v>28</v>
      </c>
      <c r="I5" s="180" t="s">
        <v>29</v>
      </c>
      <c r="J5" s="180" t="s">
        <v>148</v>
      </c>
    </row>
    <row r="6" spans="1:14" s="58" customFormat="1" ht="38.25" customHeight="1" x14ac:dyDescent="0.25">
      <c r="A6" s="302" t="s">
        <v>127</v>
      </c>
      <c r="B6" s="302"/>
      <c r="C6" s="302"/>
      <c r="D6" s="302"/>
      <c r="E6" s="302"/>
      <c r="F6" s="302"/>
      <c r="G6" s="302"/>
      <c r="H6" s="302"/>
      <c r="I6" s="302"/>
      <c r="J6" s="302"/>
      <c r="K6" s="144"/>
      <c r="L6" s="144"/>
      <c r="M6" s="144"/>
    </row>
    <row r="7" spans="1:14" ht="20.25" customHeight="1" x14ac:dyDescent="0.25">
      <c r="A7" s="303" t="s">
        <v>47</v>
      </c>
      <c r="B7" s="303"/>
      <c r="C7" s="303"/>
      <c r="D7" s="303"/>
      <c r="E7" s="303"/>
      <c r="F7" s="303"/>
      <c r="G7" s="303"/>
      <c r="H7" s="303"/>
      <c r="I7" s="303"/>
      <c r="J7" s="303"/>
    </row>
    <row r="8" spans="1:14" s="115" customFormat="1" ht="23.25" customHeight="1" x14ac:dyDescent="0.25">
      <c r="A8" s="32" t="s">
        <v>128</v>
      </c>
      <c r="B8" s="295" t="s">
        <v>137</v>
      </c>
      <c r="C8" s="296"/>
      <c r="D8" s="297"/>
      <c r="E8" s="143">
        <v>1</v>
      </c>
      <c r="F8" s="143">
        <v>1</v>
      </c>
      <c r="G8" s="143">
        <v>1</v>
      </c>
      <c r="H8" s="143">
        <v>1</v>
      </c>
      <c r="I8" s="143">
        <v>1</v>
      </c>
      <c r="J8" s="143">
        <v>1</v>
      </c>
    </row>
    <row r="9" spans="1:14" s="115" customFormat="1" ht="42" customHeight="1" x14ac:dyDescent="0.25">
      <c r="A9" s="32" t="s">
        <v>129</v>
      </c>
      <c r="B9" s="295" t="s">
        <v>137</v>
      </c>
      <c r="C9" s="296"/>
      <c r="D9" s="297"/>
      <c r="E9" s="143">
        <v>1</v>
      </c>
      <c r="F9" s="143">
        <v>1</v>
      </c>
      <c r="G9" s="143">
        <v>1</v>
      </c>
      <c r="H9" s="143">
        <v>1</v>
      </c>
      <c r="I9" s="143">
        <v>1</v>
      </c>
      <c r="J9" s="143">
        <v>1</v>
      </c>
    </row>
    <row r="10" spans="1:14" s="61" customFormat="1" ht="33.75" customHeight="1" x14ac:dyDescent="0.25">
      <c r="A10" s="302" t="s">
        <v>125</v>
      </c>
      <c r="B10" s="302"/>
      <c r="C10" s="302"/>
      <c r="D10" s="302"/>
      <c r="E10" s="302"/>
      <c r="F10" s="302"/>
      <c r="G10" s="302"/>
      <c r="H10" s="302"/>
      <c r="I10" s="302"/>
      <c r="J10" s="302"/>
      <c r="K10" s="136"/>
      <c r="L10" s="136"/>
      <c r="M10" s="136"/>
    </row>
    <row r="11" spans="1:14" s="61" customFormat="1" ht="24" customHeight="1" x14ac:dyDescent="0.25">
      <c r="A11" s="301" t="s">
        <v>44</v>
      </c>
      <c r="B11" s="301"/>
      <c r="C11" s="301"/>
      <c r="D11" s="301"/>
      <c r="E11" s="301"/>
      <c r="F11" s="301"/>
      <c r="G11" s="301"/>
      <c r="H11" s="301"/>
      <c r="I11" s="301"/>
      <c r="J11" s="301"/>
      <c r="K11" s="136"/>
      <c r="L11" s="136"/>
      <c r="M11" s="136"/>
    </row>
    <row r="12" spans="1:14" s="113" customFormat="1" ht="49.5" customHeight="1" x14ac:dyDescent="0.25">
      <c r="A12" s="64" t="s">
        <v>135</v>
      </c>
      <c r="B12" s="294" t="s">
        <v>46</v>
      </c>
      <c r="C12" s="294"/>
      <c r="D12" s="294"/>
      <c r="E12" s="35">
        <v>35</v>
      </c>
      <c r="F12" s="35">
        <v>35</v>
      </c>
      <c r="G12" s="35">
        <v>35</v>
      </c>
      <c r="H12" s="35">
        <v>35</v>
      </c>
      <c r="I12" s="35">
        <v>35</v>
      </c>
      <c r="J12" s="35">
        <v>35</v>
      </c>
      <c r="K12" s="136"/>
      <c r="L12" s="300"/>
      <c r="M12" s="136"/>
      <c r="N12" s="114"/>
    </row>
    <row r="13" spans="1:14" s="66" customFormat="1" ht="92.25" customHeight="1" x14ac:dyDescent="0.25">
      <c r="A13" s="64" t="s">
        <v>267</v>
      </c>
      <c r="B13" s="294" t="s">
        <v>46</v>
      </c>
      <c r="C13" s="294"/>
      <c r="D13" s="294"/>
      <c r="E13" s="35">
        <f>Додаток.2!H14+Додаток.2!H20</f>
        <v>128.9</v>
      </c>
      <c r="F13" s="35">
        <f>Додаток.2!I14+Додаток.2!I20</f>
        <v>129</v>
      </c>
      <c r="G13" s="35">
        <f>Додаток.2!J14+Додаток.2!J20</f>
        <v>128.9</v>
      </c>
      <c r="H13" s="35">
        <f>Додаток.2!K14+Додаток.2!K20</f>
        <v>129</v>
      </c>
      <c r="I13" s="35">
        <f>Додаток.2!L14+Додаток.2!L20</f>
        <v>128.9</v>
      </c>
      <c r="J13" s="35">
        <f>Додаток.2!M14+Додаток.2!M20</f>
        <v>128.9</v>
      </c>
      <c r="K13" s="136"/>
      <c r="L13" s="300"/>
      <c r="M13" s="136"/>
      <c r="N13" s="67"/>
    </row>
    <row r="14" spans="1:14" s="140" customFormat="1" ht="90.75" customHeight="1" x14ac:dyDescent="0.25">
      <c r="A14" s="64" t="s">
        <v>213</v>
      </c>
      <c r="B14" s="294" t="s">
        <v>46</v>
      </c>
      <c r="C14" s="294"/>
      <c r="D14" s="294"/>
      <c r="E14" s="35">
        <f>Додаток.2!H21</f>
        <v>88.1</v>
      </c>
      <c r="F14" s="35">
        <f>Додаток.2!I21</f>
        <v>97</v>
      </c>
      <c r="G14" s="35">
        <f>Додаток.2!J21</f>
        <v>106</v>
      </c>
      <c r="H14" s="35">
        <f>Додаток.2!K21</f>
        <v>116</v>
      </c>
      <c r="I14" s="35">
        <f>Додаток.2!L21</f>
        <v>128</v>
      </c>
      <c r="J14" s="35">
        <f>Додаток.2!M21</f>
        <v>141</v>
      </c>
      <c r="K14" s="136"/>
      <c r="L14" s="145"/>
      <c r="M14" s="136"/>
      <c r="N14" s="141"/>
    </row>
    <row r="15" spans="1:14" s="110" customFormat="1" ht="45.75" customHeight="1" x14ac:dyDescent="0.25">
      <c r="A15" s="64" t="s">
        <v>165</v>
      </c>
      <c r="B15" s="294" t="s">
        <v>46</v>
      </c>
      <c r="C15" s="294"/>
      <c r="D15" s="294"/>
      <c r="E15" s="38">
        <v>0</v>
      </c>
      <c r="F15" s="35">
        <v>200</v>
      </c>
      <c r="G15" s="35">
        <v>200</v>
      </c>
      <c r="H15" s="35">
        <v>200</v>
      </c>
      <c r="I15" s="35">
        <v>200</v>
      </c>
      <c r="J15" s="35">
        <v>200</v>
      </c>
      <c r="K15" s="136"/>
      <c r="L15" s="145"/>
      <c r="M15" s="136"/>
      <c r="N15" s="111"/>
    </row>
    <row r="16" spans="1:14" s="112" customFormat="1" ht="26.25" customHeight="1" x14ac:dyDescent="0.25">
      <c r="A16" s="64" t="s">
        <v>162</v>
      </c>
      <c r="B16" s="294" t="s">
        <v>46</v>
      </c>
      <c r="C16" s="294"/>
      <c r="D16" s="294"/>
      <c r="E16" s="35">
        <v>271.89999999999998</v>
      </c>
      <c r="F16" s="38">
        <v>0</v>
      </c>
      <c r="G16" s="38">
        <v>0</v>
      </c>
      <c r="H16" s="38">
        <v>0</v>
      </c>
      <c r="I16" s="38">
        <v>0</v>
      </c>
      <c r="J16" s="38">
        <v>0</v>
      </c>
      <c r="K16" s="136"/>
      <c r="L16" s="145"/>
      <c r="M16" s="136"/>
      <c r="N16" s="65"/>
    </row>
    <row r="17" spans="1:14" s="66" customFormat="1" ht="68.25" customHeight="1" x14ac:dyDescent="0.25">
      <c r="A17" s="205" t="s">
        <v>258</v>
      </c>
      <c r="B17" s="294" t="s">
        <v>46</v>
      </c>
      <c r="C17" s="294"/>
      <c r="D17" s="294"/>
      <c r="E17" s="206">
        <f>Додаток.2!H25</f>
        <v>91.8</v>
      </c>
      <c r="F17" s="206">
        <f>Додаток.2!I25</f>
        <v>368.4</v>
      </c>
      <c r="G17" s="206">
        <f>Додаток.2!J25</f>
        <v>409.8</v>
      </c>
      <c r="H17" s="206">
        <f>Додаток.2!K25</f>
        <v>454.5</v>
      </c>
      <c r="I17" s="206">
        <f>Додаток.2!L25</f>
        <v>474.8</v>
      </c>
      <c r="J17" s="206">
        <f>Додаток.2!M25</f>
        <v>544.79999999999995</v>
      </c>
      <c r="K17" s="136"/>
      <c r="L17" s="145"/>
      <c r="M17" s="136"/>
      <c r="N17" s="67"/>
    </row>
    <row r="18" spans="1:14" ht="19.5" customHeight="1" x14ac:dyDescent="0.25">
      <c r="A18" s="307" t="s">
        <v>40</v>
      </c>
      <c r="B18" s="308" t="s">
        <v>41</v>
      </c>
      <c r="C18" s="308"/>
      <c r="D18" s="308"/>
      <c r="E18" s="309" t="s">
        <v>6</v>
      </c>
      <c r="F18" s="310"/>
      <c r="G18" s="311" t="s">
        <v>7</v>
      </c>
      <c r="H18" s="310"/>
      <c r="I18" s="311" t="s">
        <v>8</v>
      </c>
      <c r="J18" s="309"/>
    </row>
    <row r="19" spans="1:14" ht="29.25" customHeight="1" x14ac:dyDescent="0.25">
      <c r="A19" s="307"/>
      <c r="B19" s="308"/>
      <c r="C19" s="308"/>
      <c r="D19" s="308"/>
      <c r="E19" s="180" t="s">
        <v>25</v>
      </c>
      <c r="F19" s="180" t="s">
        <v>26</v>
      </c>
      <c r="G19" s="180" t="s">
        <v>27</v>
      </c>
      <c r="H19" s="180" t="s">
        <v>28</v>
      </c>
      <c r="I19" s="180" t="s">
        <v>29</v>
      </c>
      <c r="J19" s="180" t="s">
        <v>148</v>
      </c>
    </row>
    <row r="20" spans="1:14" s="66" customFormat="1" ht="68.25" customHeight="1" x14ac:dyDescent="0.25">
      <c r="A20" s="64" t="s">
        <v>214</v>
      </c>
      <c r="B20" s="294" t="s">
        <v>46</v>
      </c>
      <c r="C20" s="294"/>
      <c r="D20" s="294"/>
      <c r="E20" s="35">
        <v>560.6</v>
      </c>
      <c r="F20" s="35">
        <v>610.6</v>
      </c>
      <c r="G20" s="35">
        <v>660.6</v>
      </c>
      <c r="H20" s="35">
        <v>710.6</v>
      </c>
      <c r="I20" s="35">
        <v>760.6</v>
      </c>
      <c r="J20" s="35">
        <v>810.5</v>
      </c>
      <c r="K20" s="136"/>
      <c r="L20" s="145"/>
      <c r="M20" s="136"/>
      <c r="N20" s="67"/>
    </row>
    <row r="21" spans="1:14" s="61" customFormat="1" ht="24.75" customHeight="1" x14ac:dyDescent="0.25">
      <c r="A21" s="301" t="s">
        <v>47</v>
      </c>
      <c r="B21" s="301"/>
      <c r="C21" s="301"/>
      <c r="D21" s="301"/>
      <c r="E21" s="301"/>
      <c r="F21" s="301"/>
      <c r="G21" s="301"/>
      <c r="H21" s="301"/>
      <c r="I21" s="301"/>
      <c r="J21" s="301"/>
      <c r="K21" s="136"/>
      <c r="L21" s="136"/>
      <c r="M21" s="136"/>
    </row>
    <row r="22" spans="1:14" s="113" customFormat="1" ht="47.25" customHeight="1" x14ac:dyDescent="0.25">
      <c r="A22" s="64" t="s">
        <v>243</v>
      </c>
      <c r="B22" s="295" t="s">
        <v>137</v>
      </c>
      <c r="C22" s="296"/>
      <c r="D22" s="297"/>
      <c r="E22" s="146">
        <v>40</v>
      </c>
      <c r="F22" s="146">
        <v>40</v>
      </c>
      <c r="G22" s="146">
        <v>40</v>
      </c>
      <c r="H22" s="146">
        <v>40</v>
      </c>
      <c r="I22" s="147">
        <v>40</v>
      </c>
      <c r="J22" s="147">
        <v>40</v>
      </c>
      <c r="K22" s="136"/>
      <c r="L22" s="136"/>
      <c r="M22" s="136"/>
    </row>
    <row r="23" spans="1:14" s="113" customFormat="1" ht="66.75" customHeight="1" x14ac:dyDescent="0.25">
      <c r="A23" s="64" t="s">
        <v>242</v>
      </c>
      <c r="B23" s="295" t="s">
        <v>137</v>
      </c>
      <c r="C23" s="296"/>
      <c r="D23" s="297"/>
      <c r="E23" s="146">
        <v>6</v>
      </c>
      <c r="F23" s="146">
        <v>6</v>
      </c>
      <c r="G23" s="146">
        <v>5</v>
      </c>
      <c r="H23" s="146">
        <v>6</v>
      </c>
      <c r="I23" s="147">
        <v>7</v>
      </c>
      <c r="J23" s="147">
        <v>7</v>
      </c>
      <c r="K23" s="136"/>
      <c r="L23" s="136"/>
      <c r="M23" s="136"/>
    </row>
    <row r="24" spans="1:14" s="66" customFormat="1" ht="55.5" customHeight="1" x14ac:dyDescent="0.25">
      <c r="A24" s="64" t="s">
        <v>235</v>
      </c>
      <c r="B24" s="295" t="s">
        <v>137</v>
      </c>
      <c r="C24" s="296"/>
      <c r="D24" s="297"/>
      <c r="E24" s="137">
        <v>4</v>
      </c>
      <c r="F24" s="137">
        <v>4</v>
      </c>
      <c r="G24" s="137">
        <v>4</v>
      </c>
      <c r="H24" s="137">
        <v>4</v>
      </c>
      <c r="I24" s="137">
        <v>4</v>
      </c>
      <c r="J24" s="137">
        <v>4</v>
      </c>
      <c r="K24" s="136"/>
      <c r="L24" s="136"/>
      <c r="M24" s="136"/>
    </row>
    <row r="25" spans="1:14" s="140" customFormat="1" ht="55.5" customHeight="1" x14ac:dyDescent="0.25">
      <c r="A25" s="64" t="s">
        <v>234</v>
      </c>
      <c r="B25" s="295" t="s">
        <v>137</v>
      </c>
      <c r="C25" s="296"/>
      <c r="D25" s="297"/>
      <c r="E25" s="137">
        <v>2</v>
      </c>
      <c r="F25" s="137">
        <v>2</v>
      </c>
      <c r="G25" s="137">
        <v>2</v>
      </c>
      <c r="H25" s="137">
        <v>2</v>
      </c>
      <c r="I25" s="137">
        <v>2</v>
      </c>
      <c r="J25" s="137">
        <v>2</v>
      </c>
      <c r="K25" s="136"/>
      <c r="L25" s="136"/>
      <c r="M25" s="136"/>
    </row>
    <row r="26" spans="1:14" s="140" customFormat="1" ht="55.5" customHeight="1" x14ac:dyDescent="0.25">
      <c r="A26" s="148" t="s">
        <v>187</v>
      </c>
      <c r="B26" s="295" t="s">
        <v>137</v>
      </c>
      <c r="C26" s="296"/>
      <c r="D26" s="297"/>
      <c r="E26" s="137">
        <v>12</v>
      </c>
      <c r="F26" s="137">
        <v>12</v>
      </c>
      <c r="G26" s="137">
        <v>12</v>
      </c>
      <c r="H26" s="137">
        <v>12</v>
      </c>
      <c r="I26" s="137">
        <v>12</v>
      </c>
      <c r="J26" s="137">
        <v>12</v>
      </c>
      <c r="K26" s="136"/>
      <c r="L26" s="136"/>
      <c r="M26" s="136"/>
    </row>
    <row r="27" spans="1:14" s="140" customFormat="1" ht="55.5" customHeight="1" x14ac:dyDescent="0.25">
      <c r="A27" s="148" t="s">
        <v>233</v>
      </c>
      <c r="B27" s="295" t="s">
        <v>137</v>
      </c>
      <c r="C27" s="296"/>
      <c r="D27" s="297"/>
      <c r="E27" s="137">
        <v>2</v>
      </c>
      <c r="F27" s="137">
        <v>2</v>
      </c>
      <c r="G27" s="137">
        <v>2</v>
      </c>
      <c r="H27" s="137">
        <v>2</v>
      </c>
      <c r="I27" s="137">
        <v>2</v>
      </c>
      <c r="J27" s="137">
        <v>2</v>
      </c>
      <c r="K27" s="136"/>
      <c r="L27" s="136"/>
      <c r="M27" s="136"/>
    </row>
    <row r="28" spans="1:14" s="110" customFormat="1" ht="24" customHeight="1" x14ac:dyDescent="0.25">
      <c r="A28" s="148" t="s">
        <v>163</v>
      </c>
      <c r="B28" s="295" t="s">
        <v>137</v>
      </c>
      <c r="C28" s="296"/>
      <c r="D28" s="297"/>
      <c r="E28" s="137">
        <v>0</v>
      </c>
      <c r="F28" s="137">
        <v>100</v>
      </c>
      <c r="G28" s="137">
        <v>100</v>
      </c>
      <c r="H28" s="137">
        <v>100</v>
      </c>
      <c r="I28" s="137">
        <v>100</v>
      </c>
      <c r="J28" s="137">
        <v>100</v>
      </c>
      <c r="K28" s="136"/>
      <c r="L28" s="136"/>
      <c r="M28" s="136"/>
    </row>
    <row r="29" spans="1:14" s="112" customFormat="1" ht="24" customHeight="1" x14ac:dyDescent="0.25">
      <c r="A29" s="64" t="s">
        <v>166</v>
      </c>
      <c r="B29" s="295" t="s">
        <v>137</v>
      </c>
      <c r="C29" s="296"/>
      <c r="D29" s="297"/>
      <c r="E29" s="137">
        <v>1</v>
      </c>
      <c r="F29" s="137">
        <v>0</v>
      </c>
      <c r="G29" s="137">
        <v>0</v>
      </c>
      <c r="H29" s="137">
        <v>0</v>
      </c>
      <c r="I29" s="137">
        <v>0</v>
      </c>
      <c r="J29" s="137">
        <v>0</v>
      </c>
      <c r="K29" s="136"/>
      <c r="L29" s="136"/>
      <c r="M29" s="136"/>
    </row>
    <row r="30" spans="1:14" s="110" customFormat="1" ht="40.5" customHeight="1" x14ac:dyDescent="0.25">
      <c r="A30" s="64" t="s">
        <v>186</v>
      </c>
      <c r="B30" s="295" t="s">
        <v>171</v>
      </c>
      <c r="C30" s="296"/>
      <c r="D30" s="297"/>
      <c r="E30" s="37">
        <v>91.8</v>
      </c>
      <c r="F30" s="37">
        <v>92.075000000000003</v>
      </c>
      <c r="G30" s="37">
        <v>103.53</v>
      </c>
      <c r="H30" s="37">
        <v>120.205</v>
      </c>
      <c r="I30" s="37">
        <v>121.36499999999999</v>
      </c>
      <c r="J30" s="37">
        <v>145.87</v>
      </c>
      <c r="K30" s="136"/>
      <c r="L30" s="136"/>
      <c r="M30" s="136"/>
    </row>
    <row r="31" spans="1:14" s="110" customFormat="1" ht="40.5" customHeight="1" x14ac:dyDescent="0.25">
      <c r="A31" s="64" t="s">
        <v>176</v>
      </c>
      <c r="B31" s="295" t="s">
        <v>137</v>
      </c>
      <c r="C31" s="296"/>
      <c r="D31" s="297"/>
      <c r="E31" s="137">
        <v>3</v>
      </c>
      <c r="F31" s="137">
        <v>3</v>
      </c>
      <c r="G31" s="137">
        <v>4</v>
      </c>
      <c r="H31" s="137">
        <v>5</v>
      </c>
      <c r="I31" s="137">
        <v>5</v>
      </c>
      <c r="J31" s="137">
        <v>7</v>
      </c>
      <c r="K31" s="136"/>
      <c r="L31" s="136"/>
      <c r="M31" s="136"/>
    </row>
    <row r="32" spans="1:14" s="66" customFormat="1" ht="40.5" customHeight="1" x14ac:dyDescent="0.25">
      <c r="A32" s="205" t="s">
        <v>259</v>
      </c>
      <c r="B32" s="318" t="s">
        <v>137</v>
      </c>
      <c r="C32" s="319"/>
      <c r="D32" s="320"/>
      <c r="E32" s="207">
        <f>100+150+150</f>
        <v>400</v>
      </c>
      <c r="F32" s="207">
        <f>110+2000+2000</f>
        <v>4110</v>
      </c>
      <c r="G32" s="207">
        <f>123+2500+2500</f>
        <v>5123</v>
      </c>
      <c r="H32" s="207">
        <f>140+3000+3000</f>
        <v>6140</v>
      </c>
      <c r="I32" s="207">
        <f>160+4000+4000</f>
        <v>8160</v>
      </c>
      <c r="J32" s="207">
        <f>185+4500+4500</f>
        <v>9185</v>
      </c>
    </row>
    <row r="33" spans="1:13" s="61" customFormat="1" ht="23.25" customHeight="1" x14ac:dyDescent="0.25">
      <c r="A33" s="291" t="s">
        <v>53</v>
      </c>
      <c r="B33" s="292"/>
      <c r="C33" s="292"/>
      <c r="D33" s="292"/>
      <c r="E33" s="292"/>
      <c r="F33" s="292"/>
      <c r="G33" s="292"/>
      <c r="H33" s="292"/>
      <c r="I33" s="292"/>
      <c r="J33" s="293"/>
      <c r="K33" s="136"/>
      <c r="L33" s="136"/>
      <c r="M33" s="136"/>
    </row>
    <row r="34" spans="1:13" s="61" customFormat="1" ht="42.75" customHeight="1" x14ac:dyDescent="0.25">
      <c r="A34" s="64" t="s">
        <v>241</v>
      </c>
      <c r="B34" s="294" t="s">
        <v>46</v>
      </c>
      <c r="C34" s="294"/>
      <c r="D34" s="294"/>
      <c r="E34" s="35">
        <f t="shared" ref="E34:J34" si="0">E12/E22</f>
        <v>0.875</v>
      </c>
      <c r="F34" s="35">
        <f t="shared" si="0"/>
        <v>0.875</v>
      </c>
      <c r="G34" s="35">
        <f t="shared" si="0"/>
        <v>0.875</v>
      </c>
      <c r="H34" s="35">
        <f t="shared" si="0"/>
        <v>0.875</v>
      </c>
      <c r="I34" s="35">
        <f t="shared" si="0"/>
        <v>0.875</v>
      </c>
      <c r="J34" s="35">
        <f t="shared" si="0"/>
        <v>0.875</v>
      </c>
      <c r="K34" s="136"/>
      <c r="L34" s="136"/>
      <c r="M34" s="136"/>
    </row>
    <row r="35" spans="1:13" s="61" customFormat="1" ht="41.25" customHeight="1" x14ac:dyDescent="0.25">
      <c r="A35" s="64" t="s">
        <v>232</v>
      </c>
      <c r="B35" s="294" t="s">
        <v>46</v>
      </c>
      <c r="C35" s="294"/>
      <c r="D35" s="294"/>
      <c r="E35" s="35">
        <f t="shared" ref="E35:J36" si="1">E13/E24</f>
        <v>32.225000000000001</v>
      </c>
      <c r="F35" s="35">
        <f t="shared" si="1"/>
        <v>32.25</v>
      </c>
      <c r="G35" s="35">
        <f t="shared" si="1"/>
        <v>32.225000000000001</v>
      </c>
      <c r="H35" s="35">
        <f t="shared" si="1"/>
        <v>32.25</v>
      </c>
      <c r="I35" s="35">
        <f t="shared" si="1"/>
        <v>32.225000000000001</v>
      </c>
      <c r="J35" s="35">
        <f t="shared" si="1"/>
        <v>32.225000000000001</v>
      </c>
      <c r="K35" s="136"/>
      <c r="L35" s="136"/>
      <c r="M35" s="136"/>
    </row>
    <row r="36" spans="1:13" s="140" customFormat="1" ht="41.25" customHeight="1" x14ac:dyDescent="0.25">
      <c r="A36" s="64" t="s">
        <v>231</v>
      </c>
      <c r="B36" s="294" t="s">
        <v>46</v>
      </c>
      <c r="C36" s="294"/>
      <c r="D36" s="294"/>
      <c r="E36" s="35">
        <f t="shared" si="1"/>
        <v>44.05</v>
      </c>
      <c r="F36" s="35">
        <f t="shared" si="1"/>
        <v>48.5</v>
      </c>
      <c r="G36" s="35">
        <f t="shared" si="1"/>
        <v>53</v>
      </c>
      <c r="H36" s="35">
        <f t="shared" si="1"/>
        <v>58</v>
      </c>
      <c r="I36" s="35">
        <f t="shared" si="1"/>
        <v>64</v>
      </c>
      <c r="J36" s="35">
        <f t="shared" si="1"/>
        <v>70.5</v>
      </c>
      <c r="K36" s="136"/>
      <c r="L36" s="136"/>
      <c r="M36" s="136"/>
    </row>
    <row r="37" spans="1:13" s="110" customFormat="1" ht="45.75" customHeight="1" x14ac:dyDescent="0.25">
      <c r="A37" s="148" t="s">
        <v>164</v>
      </c>
      <c r="B37" s="294" t="s">
        <v>46</v>
      </c>
      <c r="C37" s="294"/>
      <c r="D37" s="294"/>
      <c r="E37" s="38">
        <v>0</v>
      </c>
      <c r="F37" s="35">
        <f>F15/F28</f>
        <v>2</v>
      </c>
      <c r="G37" s="35">
        <f>G15/G28</f>
        <v>2</v>
      </c>
      <c r="H37" s="35">
        <f>H15/H28</f>
        <v>2</v>
      </c>
      <c r="I37" s="35">
        <f>I15/I28</f>
        <v>2</v>
      </c>
      <c r="J37" s="35">
        <f>J15/J28</f>
        <v>2</v>
      </c>
      <c r="K37" s="136"/>
      <c r="L37" s="136"/>
      <c r="M37" s="136"/>
    </row>
    <row r="38" spans="1:13" ht="19.5" customHeight="1" x14ac:dyDescent="0.25">
      <c r="A38" s="307" t="s">
        <v>40</v>
      </c>
      <c r="B38" s="308" t="s">
        <v>41</v>
      </c>
      <c r="C38" s="308"/>
      <c r="D38" s="308"/>
      <c r="E38" s="309" t="s">
        <v>6</v>
      </c>
      <c r="F38" s="310"/>
      <c r="G38" s="311" t="s">
        <v>7</v>
      </c>
      <c r="H38" s="310"/>
      <c r="I38" s="311" t="s">
        <v>8</v>
      </c>
      <c r="J38" s="309"/>
    </row>
    <row r="39" spans="1:13" ht="29.25" customHeight="1" x14ac:dyDescent="0.25">
      <c r="A39" s="307"/>
      <c r="B39" s="308"/>
      <c r="C39" s="308"/>
      <c r="D39" s="308"/>
      <c r="E39" s="180" t="s">
        <v>25</v>
      </c>
      <c r="F39" s="180" t="s">
        <v>26</v>
      </c>
      <c r="G39" s="180" t="s">
        <v>27</v>
      </c>
      <c r="H39" s="180" t="s">
        <v>28</v>
      </c>
      <c r="I39" s="180" t="s">
        <v>29</v>
      </c>
      <c r="J39" s="180" t="s">
        <v>148</v>
      </c>
    </row>
    <row r="40" spans="1:13" s="61" customFormat="1" ht="24" customHeight="1" x14ac:dyDescent="0.25">
      <c r="A40" s="315" t="s">
        <v>75</v>
      </c>
      <c r="B40" s="316"/>
      <c r="C40" s="316"/>
      <c r="D40" s="316"/>
      <c r="E40" s="316"/>
      <c r="F40" s="316"/>
      <c r="G40" s="316"/>
      <c r="H40" s="316"/>
      <c r="I40" s="316"/>
      <c r="J40" s="317"/>
      <c r="K40" s="136"/>
      <c r="L40" s="136"/>
      <c r="M40" s="136"/>
    </row>
    <row r="41" spans="1:13" s="140" customFormat="1" ht="121.5" customHeight="1" x14ac:dyDescent="0.25">
      <c r="A41" s="176" t="s">
        <v>215</v>
      </c>
      <c r="B41" s="294" t="s">
        <v>77</v>
      </c>
      <c r="C41" s="294"/>
      <c r="D41" s="294"/>
      <c r="E41" s="149">
        <f>E14*100/79.7-100</f>
        <v>10.539523212045168</v>
      </c>
      <c r="F41" s="149">
        <f>F14*100/E14-100</f>
        <v>10.102156640181619</v>
      </c>
      <c r="G41" s="149">
        <f>G14*100/F14-100</f>
        <v>9.278350515463913</v>
      </c>
      <c r="H41" s="149">
        <f>H14*100/G14-100</f>
        <v>9.4339622641509493</v>
      </c>
      <c r="I41" s="149">
        <f>I14*100/H14-100</f>
        <v>10.34482758620689</v>
      </c>
      <c r="J41" s="149">
        <f>J14*100/I14-100</f>
        <v>10.15625</v>
      </c>
      <c r="K41" s="136"/>
      <c r="L41" s="136"/>
      <c r="M41" s="136"/>
    </row>
    <row r="42" spans="1:13" s="61" customFormat="1" ht="62.25" customHeight="1" x14ac:dyDescent="0.25">
      <c r="A42" s="176" t="s">
        <v>173</v>
      </c>
      <c r="B42" s="294" t="s">
        <v>77</v>
      </c>
      <c r="C42" s="294"/>
      <c r="D42" s="294"/>
      <c r="E42" s="142">
        <v>0</v>
      </c>
      <c r="F42" s="35">
        <f>F20*100/E20-100</f>
        <v>8.9190153407063804</v>
      </c>
      <c r="G42" s="35">
        <f>G20*100/F20-100</f>
        <v>8.1886668850311111</v>
      </c>
      <c r="H42" s="35">
        <f>H20*100/G20-100</f>
        <v>7.5688767786860325</v>
      </c>
      <c r="I42" s="35">
        <f>I20*100/H20-100</f>
        <v>7.0363073459048593</v>
      </c>
      <c r="J42" s="35">
        <f>J20*100/I20-100</f>
        <v>6.5606100447015478</v>
      </c>
      <c r="K42" s="136"/>
      <c r="L42" s="136"/>
      <c r="M42" s="136"/>
    </row>
    <row r="43" spans="1:13" s="113" customFormat="1" ht="62.25" hidden="1" customHeight="1" x14ac:dyDescent="0.25">
      <c r="A43" s="155" t="s">
        <v>138</v>
      </c>
      <c r="B43" s="295" t="s">
        <v>77</v>
      </c>
      <c r="C43" s="296"/>
      <c r="D43" s="297"/>
      <c r="E43" s="150">
        <v>0</v>
      </c>
      <c r="F43" s="150">
        <f>F23*100/E23-100</f>
        <v>0</v>
      </c>
      <c r="G43" s="151">
        <f>G23*100/F23-100</f>
        <v>-16.666666666666671</v>
      </c>
      <c r="H43" s="151">
        <f>H23*100/G23-100</f>
        <v>20</v>
      </c>
      <c r="I43" s="151">
        <f>I23*100/H23-100</f>
        <v>16.666666666666671</v>
      </c>
      <c r="J43" s="150">
        <f>J23*100/I23-100</f>
        <v>0</v>
      </c>
      <c r="K43" s="136"/>
      <c r="L43" s="136"/>
      <c r="M43" s="136"/>
    </row>
    <row r="44" spans="1:13" s="112" customFormat="1" ht="42" customHeight="1" x14ac:dyDescent="0.25">
      <c r="A44" s="155" t="s">
        <v>172</v>
      </c>
      <c r="B44" s="294" t="s">
        <v>77</v>
      </c>
      <c r="C44" s="294"/>
      <c r="D44" s="294"/>
      <c r="E44" s="150">
        <v>0</v>
      </c>
      <c r="F44" s="151">
        <f t="shared" ref="F44:J46" si="2">F30*100/E30-100</f>
        <v>0.29956427015251563</v>
      </c>
      <c r="G44" s="151">
        <f t="shared" si="2"/>
        <v>12.440944881889763</v>
      </c>
      <c r="H44" s="151">
        <f t="shared" si="2"/>
        <v>16.106442577030805</v>
      </c>
      <c r="I44" s="151">
        <f t="shared" si="2"/>
        <v>0.96501809408925965</v>
      </c>
      <c r="J44" s="151">
        <f t="shared" si="2"/>
        <v>20.191158900836328</v>
      </c>
      <c r="K44" s="136"/>
      <c r="L44" s="136"/>
      <c r="M44" s="136"/>
    </row>
    <row r="45" spans="1:13" s="112" customFormat="1" ht="65.25" customHeight="1" x14ac:dyDescent="0.25">
      <c r="A45" s="155" t="s">
        <v>175</v>
      </c>
      <c r="B45" s="294" t="s">
        <v>77</v>
      </c>
      <c r="C45" s="294"/>
      <c r="D45" s="294"/>
      <c r="E45" s="150">
        <v>0</v>
      </c>
      <c r="F45" s="150">
        <f t="shared" si="2"/>
        <v>0</v>
      </c>
      <c r="G45" s="150">
        <f t="shared" si="2"/>
        <v>33.333333333333343</v>
      </c>
      <c r="H45" s="151">
        <f t="shared" si="2"/>
        <v>25</v>
      </c>
      <c r="I45" s="150">
        <f t="shared" si="2"/>
        <v>0</v>
      </c>
      <c r="J45" s="150">
        <f t="shared" si="2"/>
        <v>40</v>
      </c>
      <c r="K45" s="136"/>
      <c r="L45" s="136"/>
      <c r="M45" s="136"/>
    </row>
    <row r="46" spans="1:13" s="66" customFormat="1" ht="63" customHeight="1" x14ac:dyDescent="0.25">
      <c r="A46" s="208" t="s">
        <v>260</v>
      </c>
      <c r="B46" s="321" t="s">
        <v>77</v>
      </c>
      <c r="C46" s="321"/>
      <c r="D46" s="321"/>
      <c r="E46" s="209">
        <v>0</v>
      </c>
      <c r="F46" s="210">
        <f t="shared" si="2"/>
        <v>927.5</v>
      </c>
      <c r="G46" s="210">
        <f t="shared" si="2"/>
        <v>24.647201946472023</v>
      </c>
      <c r="H46" s="210">
        <f t="shared" si="2"/>
        <v>19.851649424165529</v>
      </c>
      <c r="I46" s="210">
        <f t="shared" si="2"/>
        <v>32.89902280130292</v>
      </c>
      <c r="J46" s="210">
        <f t="shared" si="2"/>
        <v>12.561274509803923</v>
      </c>
    </row>
    <row r="47" spans="1:13" s="61" customFormat="1" ht="39" customHeight="1" x14ac:dyDescent="0.25">
      <c r="A47" s="302" t="s">
        <v>126</v>
      </c>
      <c r="B47" s="302"/>
      <c r="C47" s="302"/>
      <c r="D47" s="302"/>
      <c r="E47" s="302"/>
      <c r="F47" s="302"/>
      <c r="G47" s="302"/>
      <c r="H47" s="302"/>
      <c r="I47" s="302"/>
      <c r="J47" s="302"/>
      <c r="K47" s="136"/>
      <c r="L47" s="136"/>
      <c r="M47" s="136"/>
    </row>
    <row r="48" spans="1:13" s="61" customFormat="1" ht="24" customHeight="1" x14ac:dyDescent="0.25">
      <c r="A48" s="301" t="s">
        <v>44</v>
      </c>
      <c r="B48" s="301"/>
      <c r="C48" s="301"/>
      <c r="D48" s="301"/>
      <c r="E48" s="301"/>
      <c r="F48" s="301"/>
      <c r="G48" s="301"/>
      <c r="H48" s="301"/>
      <c r="I48" s="301"/>
      <c r="J48" s="301"/>
      <c r="K48" s="136"/>
      <c r="L48" s="136"/>
      <c r="M48" s="136"/>
    </row>
    <row r="49" spans="1:13" s="113" customFormat="1" ht="87.75" customHeight="1" x14ac:dyDescent="0.25">
      <c r="A49" s="64" t="s">
        <v>216</v>
      </c>
      <c r="B49" s="294" t="s">
        <v>46</v>
      </c>
      <c r="C49" s="294"/>
      <c r="D49" s="294"/>
      <c r="E49" s="38">
        <v>0</v>
      </c>
      <c r="F49" s="35">
        <v>271</v>
      </c>
      <c r="G49" s="142">
        <v>0</v>
      </c>
      <c r="H49" s="142">
        <v>0</v>
      </c>
      <c r="I49" s="142">
        <v>0</v>
      </c>
      <c r="J49" s="142">
        <v>0</v>
      </c>
      <c r="K49" s="136"/>
      <c r="L49" s="136"/>
      <c r="M49" s="136"/>
    </row>
    <row r="50" spans="1:13" s="110" customFormat="1" ht="24.75" customHeight="1" x14ac:dyDescent="0.25">
      <c r="A50" s="32" t="s">
        <v>224</v>
      </c>
      <c r="B50" s="294" t="s">
        <v>46</v>
      </c>
      <c r="C50" s="294"/>
      <c r="D50" s="294"/>
      <c r="E50" s="137">
        <v>0</v>
      </c>
      <c r="F50" s="137">
        <v>0</v>
      </c>
      <c r="G50" s="137">
        <v>0</v>
      </c>
      <c r="H50" s="137">
        <v>0</v>
      </c>
      <c r="I50" s="37">
        <v>217.2</v>
      </c>
      <c r="J50" s="37">
        <v>217.2</v>
      </c>
      <c r="K50" s="152"/>
      <c r="L50" s="136"/>
      <c r="M50" s="136"/>
    </row>
    <row r="51" spans="1:13" s="140" customFormat="1" ht="64.5" customHeight="1" x14ac:dyDescent="0.25">
      <c r="A51" s="64" t="s">
        <v>188</v>
      </c>
      <c r="B51" s="294" t="s">
        <v>46</v>
      </c>
      <c r="C51" s="294"/>
      <c r="D51" s="294"/>
      <c r="E51" s="37">
        <v>65.2</v>
      </c>
      <c r="F51" s="37">
        <v>68.5</v>
      </c>
      <c r="G51" s="37">
        <v>71.900000000000006</v>
      </c>
      <c r="H51" s="37">
        <v>75.5</v>
      </c>
      <c r="I51" s="37">
        <v>79.3</v>
      </c>
      <c r="J51" s="37">
        <v>83.2</v>
      </c>
      <c r="K51" s="152"/>
      <c r="L51" s="136"/>
      <c r="M51" s="136"/>
    </row>
    <row r="52" spans="1:13" s="61" customFormat="1" ht="27" customHeight="1" x14ac:dyDescent="0.25">
      <c r="A52" s="312" t="s">
        <v>47</v>
      </c>
      <c r="B52" s="313"/>
      <c r="C52" s="313"/>
      <c r="D52" s="313"/>
      <c r="E52" s="313"/>
      <c r="F52" s="313"/>
      <c r="G52" s="313"/>
      <c r="H52" s="313"/>
      <c r="I52" s="313"/>
      <c r="J52" s="314"/>
      <c r="K52" s="136"/>
      <c r="L52" s="136"/>
      <c r="M52" s="136"/>
    </row>
    <row r="53" spans="1:13" s="110" customFormat="1" ht="23.25" customHeight="1" x14ac:dyDescent="0.25">
      <c r="A53" s="175" t="s">
        <v>139</v>
      </c>
      <c r="B53" s="294" t="s">
        <v>137</v>
      </c>
      <c r="C53" s="294"/>
      <c r="D53" s="294"/>
      <c r="E53" s="153">
        <v>0</v>
      </c>
      <c r="F53" s="153">
        <v>0</v>
      </c>
      <c r="G53" s="153">
        <v>0</v>
      </c>
      <c r="H53" s="153">
        <v>0</v>
      </c>
      <c r="I53" s="153">
        <v>25</v>
      </c>
      <c r="J53" s="153">
        <v>25</v>
      </c>
      <c r="K53" s="136"/>
      <c r="L53" s="136"/>
      <c r="M53" s="136"/>
    </row>
    <row r="54" spans="1:13" s="110" customFormat="1" ht="25.5" customHeight="1" x14ac:dyDescent="0.25">
      <c r="A54" s="64" t="s">
        <v>244</v>
      </c>
      <c r="B54" s="294" t="s">
        <v>136</v>
      </c>
      <c r="C54" s="294"/>
      <c r="D54" s="294"/>
      <c r="E54" s="142">
        <v>0</v>
      </c>
      <c r="F54" s="142">
        <v>0</v>
      </c>
      <c r="G54" s="142">
        <v>0</v>
      </c>
      <c r="H54" s="38">
        <v>0</v>
      </c>
      <c r="I54" s="137">
        <v>1000</v>
      </c>
      <c r="J54" s="137">
        <v>1500</v>
      </c>
      <c r="K54" s="136"/>
      <c r="L54" s="136"/>
      <c r="M54" s="136"/>
    </row>
    <row r="55" spans="1:13" s="110" customFormat="1" ht="25.5" customHeight="1" x14ac:dyDescent="0.25">
      <c r="A55" s="64" t="s">
        <v>140</v>
      </c>
      <c r="B55" s="294" t="s">
        <v>141</v>
      </c>
      <c r="C55" s="294"/>
      <c r="D55" s="294"/>
      <c r="E55" s="142">
        <v>0</v>
      </c>
      <c r="F55" s="137">
        <v>0</v>
      </c>
      <c r="G55" s="137">
        <v>0</v>
      </c>
      <c r="H55" s="38">
        <v>0</v>
      </c>
      <c r="I55" s="137">
        <v>30000</v>
      </c>
      <c r="J55" s="137">
        <v>45000</v>
      </c>
      <c r="K55" s="136"/>
      <c r="L55" s="136"/>
      <c r="M55" s="136"/>
    </row>
    <row r="56" spans="1:13" s="113" customFormat="1" ht="43.5" customHeight="1" x14ac:dyDescent="0.25">
      <c r="A56" s="64" t="s">
        <v>167</v>
      </c>
      <c r="B56" s="294" t="s">
        <v>137</v>
      </c>
      <c r="C56" s="294"/>
      <c r="D56" s="294"/>
      <c r="E56" s="142">
        <v>0</v>
      </c>
      <c r="F56" s="142">
        <v>25</v>
      </c>
      <c r="G56" s="137">
        <v>27</v>
      </c>
      <c r="H56" s="38">
        <v>28</v>
      </c>
      <c r="I56" s="38">
        <v>30</v>
      </c>
      <c r="J56" s="38">
        <v>32</v>
      </c>
      <c r="K56" s="136"/>
      <c r="L56" s="136"/>
      <c r="M56" s="136"/>
    </row>
    <row r="57" spans="1:13" s="113" customFormat="1" ht="54.75" customHeight="1" x14ac:dyDescent="0.25">
      <c r="A57" s="64" t="s">
        <v>217</v>
      </c>
      <c r="B57" s="295" t="s">
        <v>143</v>
      </c>
      <c r="C57" s="296"/>
      <c r="D57" s="297"/>
      <c r="E57" s="137">
        <v>0</v>
      </c>
      <c r="F57" s="137">
        <v>12500</v>
      </c>
      <c r="G57" s="137">
        <v>14000</v>
      </c>
      <c r="H57" s="137">
        <v>16000</v>
      </c>
      <c r="I57" s="137">
        <v>18300</v>
      </c>
      <c r="J57" s="137">
        <v>20950</v>
      </c>
      <c r="K57" s="136"/>
      <c r="L57" s="136"/>
      <c r="M57" s="136"/>
    </row>
    <row r="58" spans="1:13" s="113" customFormat="1" ht="62.25" customHeight="1" x14ac:dyDescent="0.25">
      <c r="A58" s="64" t="s">
        <v>218</v>
      </c>
      <c r="B58" s="294" t="s">
        <v>141</v>
      </c>
      <c r="C58" s="294"/>
      <c r="D58" s="294"/>
      <c r="E58" s="137">
        <v>0</v>
      </c>
      <c r="F58" s="137">
        <v>275000</v>
      </c>
      <c r="G58" s="137">
        <v>278000</v>
      </c>
      <c r="H58" s="137">
        <v>280800</v>
      </c>
      <c r="I58" s="137">
        <v>292300</v>
      </c>
      <c r="J58" s="137">
        <v>297450</v>
      </c>
      <c r="K58" s="136"/>
      <c r="L58" s="136"/>
      <c r="M58" s="136"/>
    </row>
    <row r="59" spans="1:13" s="112" customFormat="1" ht="75.75" customHeight="1" x14ac:dyDescent="0.25">
      <c r="A59" s="64" t="s">
        <v>169</v>
      </c>
      <c r="B59" s="295" t="s">
        <v>136</v>
      </c>
      <c r="C59" s="296"/>
      <c r="D59" s="297"/>
      <c r="E59" s="137">
        <v>455</v>
      </c>
      <c r="F59" s="137">
        <v>470</v>
      </c>
      <c r="G59" s="137">
        <v>480</v>
      </c>
      <c r="H59" s="137">
        <v>490</v>
      </c>
      <c r="I59" s="137">
        <v>500</v>
      </c>
      <c r="J59" s="137">
        <v>510</v>
      </c>
      <c r="K59" s="136"/>
      <c r="L59" s="136"/>
      <c r="M59" s="136"/>
    </row>
    <row r="60" spans="1:13" ht="19.5" customHeight="1" x14ac:dyDescent="0.25">
      <c r="A60" s="307" t="s">
        <v>40</v>
      </c>
      <c r="B60" s="308" t="s">
        <v>41</v>
      </c>
      <c r="C60" s="308"/>
      <c r="D60" s="308"/>
      <c r="E60" s="309" t="s">
        <v>6</v>
      </c>
      <c r="F60" s="310"/>
      <c r="G60" s="311" t="s">
        <v>7</v>
      </c>
      <c r="H60" s="310"/>
      <c r="I60" s="311" t="s">
        <v>8</v>
      </c>
      <c r="J60" s="309"/>
    </row>
    <row r="61" spans="1:13" ht="29.25" customHeight="1" x14ac:dyDescent="0.25">
      <c r="A61" s="307"/>
      <c r="B61" s="308"/>
      <c r="C61" s="308"/>
      <c r="D61" s="308"/>
      <c r="E61" s="180" t="s">
        <v>25</v>
      </c>
      <c r="F61" s="180" t="s">
        <v>26</v>
      </c>
      <c r="G61" s="180" t="s">
        <v>27</v>
      </c>
      <c r="H61" s="180" t="s">
        <v>28</v>
      </c>
      <c r="I61" s="180" t="s">
        <v>29</v>
      </c>
      <c r="J61" s="180" t="s">
        <v>148</v>
      </c>
    </row>
    <row r="62" spans="1:13" s="112" customFormat="1" ht="62.25" customHeight="1" x14ac:dyDescent="0.25">
      <c r="A62" s="64" t="s">
        <v>170</v>
      </c>
      <c r="B62" s="295" t="s">
        <v>137</v>
      </c>
      <c r="C62" s="296"/>
      <c r="D62" s="297"/>
      <c r="E62" s="137">
        <v>1</v>
      </c>
      <c r="F62" s="137">
        <v>1</v>
      </c>
      <c r="G62" s="137">
        <v>1</v>
      </c>
      <c r="H62" s="137">
        <v>1</v>
      </c>
      <c r="I62" s="137">
        <v>1</v>
      </c>
      <c r="J62" s="137">
        <v>1</v>
      </c>
      <c r="K62" s="136"/>
      <c r="L62" s="136"/>
      <c r="M62" s="136"/>
    </row>
    <row r="63" spans="1:13" s="140" customFormat="1" ht="62.25" customHeight="1" x14ac:dyDescent="0.25">
      <c r="A63" s="64" t="s">
        <v>219</v>
      </c>
      <c r="B63" s="295" t="s">
        <v>136</v>
      </c>
      <c r="C63" s="296"/>
      <c r="D63" s="297"/>
      <c r="E63" s="137">
        <v>275</v>
      </c>
      <c r="F63" s="137">
        <v>325</v>
      </c>
      <c r="G63" s="137">
        <v>375</v>
      </c>
      <c r="H63" s="137">
        <v>400</v>
      </c>
      <c r="I63" s="137">
        <v>450</v>
      </c>
      <c r="J63" s="137">
        <v>500</v>
      </c>
      <c r="K63" s="136"/>
      <c r="L63" s="136"/>
      <c r="M63" s="136"/>
    </row>
    <row r="64" spans="1:13" s="136" customFormat="1" ht="62.25" customHeight="1" x14ac:dyDescent="0.25">
      <c r="A64" s="64" t="s">
        <v>192</v>
      </c>
      <c r="B64" s="295" t="s">
        <v>136</v>
      </c>
      <c r="C64" s="296"/>
      <c r="D64" s="297"/>
      <c r="E64" s="137">
        <v>240</v>
      </c>
      <c r="F64" s="137">
        <v>264</v>
      </c>
      <c r="G64" s="137">
        <v>288</v>
      </c>
      <c r="H64" s="137">
        <v>312</v>
      </c>
      <c r="I64" s="137">
        <v>336</v>
      </c>
      <c r="J64" s="137">
        <v>360</v>
      </c>
    </row>
    <row r="65" spans="1:13" s="61" customFormat="1" ht="32.25" customHeight="1" x14ac:dyDescent="0.25">
      <c r="A65" s="291" t="s">
        <v>53</v>
      </c>
      <c r="B65" s="292"/>
      <c r="C65" s="292"/>
      <c r="D65" s="292"/>
      <c r="E65" s="292"/>
      <c r="F65" s="292"/>
      <c r="G65" s="292"/>
      <c r="H65" s="292"/>
      <c r="I65" s="292"/>
      <c r="J65" s="293"/>
      <c r="K65" s="136"/>
      <c r="L65" s="136"/>
      <c r="M65" s="136"/>
    </row>
    <row r="66" spans="1:13" s="110" customFormat="1" ht="27" customHeight="1" x14ac:dyDescent="0.25">
      <c r="A66" s="64" t="s">
        <v>142</v>
      </c>
      <c r="B66" s="294" t="s">
        <v>46</v>
      </c>
      <c r="C66" s="294"/>
      <c r="D66" s="294"/>
      <c r="E66" s="38">
        <v>0</v>
      </c>
      <c r="F66" s="38">
        <v>0</v>
      </c>
      <c r="G66" s="38">
        <v>0</v>
      </c>
      <c r="H66" s="38">
        <v>0</v>
      </c>
      <c r="I66" s="35">
        <f>I50/I53</f>
        <v>8.6879999999999988</v>
      </c>
      <c r="J66" s="35">
        <f>J50/J53</f>
        <v>8.6879999999999988</v>
      </c>
      <c r="K66" s="136"/>
      <c r="L66" s="136"/>
      <c r="M66" s="136"/>
    </row>
    <row r="67" spans="1:13" s="113" customFormat="1" ht="27" customHeight="1" x14ac:dyDescent="0.25">
      <c r="A67" s="64" t="s">
        <v>168</v>
      </c>
      <c r="B67" s="294" t="s">
        <v>136</v>
      </c>
      <c r="C67" s="294"/>
      <c r="D67" s="294"/>
      <c r="E67" s="38">
        <v>0</v>
      </c>
      <c r="F67" s="38">
        <f>F57/F56</f>
        <v>500</v>
      </c>
      <c r="G67" s="38">
        <f>G57/G56</f>
        <v>518.51851851851848</v>
      </c>
      <c r="H67" s="38">
        <f>H57/H56</f>
        <v>571.42857142857144</v>
      </c>
      <c r="I67" s="38">
        <f>I57/I56</f>
        <v>610</v>
      </c>
      <c r="J67" s="38">
        <f>J57/J56</f>
        <v>654.6875</v>
      </c>
      <c r="K67" s="154"/>
      <c r="L67" s="136"/>
      <c r="M67" s="136"/>
    </row>
    <row r="68" spans="1:13" s="61" customFormat="1" ht="25.5" customHeight="1" x14ac:dyDescent="0.25">
      <c r="A68" s="291" t="s">
        <v>75</v>
      </c>
      <c r="B68" s="292"/>
      <c r="C68" s="292"/>
      <c r="D68" s="292"/>
      <c r="E68" s="292"/>
      <c r="F68" s="292"/>
      <c r="G68" s="292"/>
      <c r="H68" s="292"/>
      <c r="I68" s="292"/>
      <c r="J68" s="293"/>
      <c r="K68" s="136"/>
      <c r="L68" s="136"/>
      <c r="M68" s="136"/>
    </row>
    <row r="69" spans="1:13" s="110" customFormat="1" ht="44.25" customHeight="1" x14ac:dyDescent="0.25">
      <c r="A69" s="155" t="s">
        <v>245</v>
      </c>
      <c r="B69" s="294" t="s">
        <v>77</v>
      </c>
      <c r="C69" s="294"/>
      <c r="D69" s="294"/>
      <c r="E69" s="156">
        <v>0</v>
      </c>
      <c r="F69" s="157">
        <v>0</v>
      </c>
      <c r="G69" s="157">
        <v>0</v>
      </c>
      <c r="H69" s="157">
        <v>0</v>
      </c>
      <c r="I69" s="157">
        <v>0</v>
      </c>
      <c r="J69" s="157">
        <f>J54*100/I54-100</f>
        <v>50</v>
      </c>
      <c r="K69" s="136"/>
      <c r="L69" s="136"/>
      <c r="M69" s="136"/>
    </row>
    <row r="70" spans="1:13" s="113" customFormat="1" ht="63.75" customHeight="1" x14ac:dyDescent="0.25">
      <c r="A70" s="155" t="s">
        <v>220</v>
      </c>
      <c r="B70" s="294" t="s">
        <v>77</v>
      </c>
      <c r="C70" s="294"/>
      <c r="D70" s="294"/>
      <c r="E70" s="158">
        <v>0</v>
      </c>
      <c r="F70" s="158">
        <v>0</v>
      </c>
      <c r="G70" s="159">
        <f>G57*100/F57-100</f>
        <v>12</v>
      </c>
      <c r="H70" s="160">
        <f>H57*100/G57-100</f>
        <v>14.285714285714292</v>
      </c>
      <c r="I70" s="160">
        <f>I57*100/H57-100</f>
        <v>14.375</v>
      </c>
      <c r="J70" s="160">
        <f>J57*100/I57-100</f>
        <v>14.480874316939889</v>
      </c>
      <c r="K70" s="136"/>
      <c r="L70" s="136"/>
      <c r="M70" s="136"/>
    </row>
    <row r="71" spans="1:13" s="112" customFormat="1" ht="128.25" customHeight="1" x14ac:dyDescent="0.25">
      <c r="A71" s="64" t="s">
        <v>221</v>
      </c>
      <c r="B71" s="295" t="s">
        <v>77</v>
      </c>
      <c r="C71" s="296"/>
      <c r="D71" s="297"/>
      <c r="E71" s="35">
        <f>E59*100/440-100</f>
        <v>3.4090909090909065</v>
      </c>
      <c r="F71" s="35">
        <f>F59*100/E59-100</f>
        <v>3.2967032967032992</v>
      </c>
      <c r="G71" s="35">
        <f>G59*100/F59-100</f>
        <v>2.1276595744680833</v>
      </c>
      <c r="H71" s="35">
        <f>H59*100/G59-100</f>
        <v>2.0833333333333286</v>
      </c>
      <c r="I71" s="35">
        <f>I59*100/H59-100</f>
        <v>2.0408163265306172</v>
      </c>
      <c r="J71" s="35">
        <f>J59*100/I59-100</f>
        <v>2</v>
      </c>
      <c r="K71" s="136"/>
      <c r="L71" s="136"/>
      <c r="M71" s="136"/>
    </row>
    <row r="72" spans="1:13" s="140" customFormat="1" ht="93" customHeight="1" x14ac:dyDescent="0.25">
      <c r="A72" s="64" t="s">
        <v>222</v>
      </c>
      <c r="B72" s="295" t="s">
        <v>77</v>
      </c>
      <c r="C72" s="296"/>
      <c r="D72" s="297"/>
      <c r="E72" s="161">
        <f>E63*100/211-100</f>
        <v>30.33175355450237</v>
      </c>
      <c r="F72" s="161">
        <f t="shared" ref="F72:J73" si="3">F63*100/E63-100</f>
        <v>18.181818181818187</v>
      </c>
      <c r="G72" s="161">
        <f t="shared" si="3"/>
        <v>15.384615384615387</v>
      </c>
      <c r="H72" s="161">
        <f t="shared" si="3"/>
        <v>6.6666666666666714</v>
      </c>
      <c r="I72" s="161">
        <f t="shared" si="3"/>
        <v>12.5</v>
      </c>
      <c r="J72" s="161">
        <f t="shared" si="3"/>
        <v>11.111111111111114</v>
      </c>
      <c r="K72" s="136"/>
      <c r="L72" s="136"/>
      <c r="M72" s="136"/>
    </row>
    <row r="73" spans="1:13" s="61" customFormat="1" ht="63" customHeight="1" x14ac:dyDescent="0.25">
      <c r="A73" s="64" t="s">
        <v>193</v>
      </c>
      <c r="B73" s="295" t="s">
        <v>77</v>
      </c>
      <c r="C73" s="296"/>
      <c r="D73" s="297"/>
      <c r="E73" s="139">
        <v>0</v>
      </c>
      <c r="F73" s="138">
        <f t="shared" si="3"/>
        <v>10</v>
      </c>
      <c r="G73" s="138">
        <f t="shared" si="3"/>
        <v>9.0909090909090935</v>
      </c>
      <c r="H73" s="138">
        <f t="shared" si="3"/>
        <v>8.3333333333333286</v>
      </c>
      <c r="I73" s="138">
        <f t="shared" si="3"/>
        <v>7.6923076923076934</v>
      </c>
      <c r="J73" s="138">
        <f t="shared" si="3"/>
        <v>7.1428571428571388</v>
      </c>
      <c r="K73" s="136"/>
      <c r="L73" s="136"/>
      <c r="M73" s="136"/>
    </row>
    <row r="74" spans="1:13" s="61" customFormat="1" x14ac:dyDescent="0.3">
      <c r="A74" s="21"/>
      <c r="B74" s="21"/>
      <c r="C74" s="21"/>
      <c r="D74" s="21"/>
      <c r="E74" s="21"/>
      <c r="F74" s="21"/>
      <c r="G74" s="21"/>
      <c r="H74" s="21"/>
      <c r="I74" s="21"/>
      <c r="J74" s="21"/>
      <c r="K74" s="136"/>
      <c r="L74" s="136"/>
      <c r="M74" s="136"/>
    </row>
    <row r="75" spans="1:13" s="61" customFormat="1" ht="42.75" customHeight="1" x14ac:dyDescent="0.25">
      <c r="A75" s="298" t="s">
        <v>236</v>
      </c>
      <c r="B75" s="298"/>
      <c r="C75" s="298"/>
      <c r="D75" s="299" t="s">
        <v>36</v>
      </c>
      <c r="E75" s="299"/>
      <c r="F75" s="299"/>
      <c r="G75" s="299"/>
      <c r="H75" s="299"/>
      <c r="I75" s="299"/>
      <c r="J75" s="299"/>
      <c r="K75" s="136"/>
      <c r="L75" s="136"/>
      <c r="M75" s="136"/>
    </row>
    <row r="76" spans="1:13" s="61" customFormat="1" x14ac:dyDescent="0.3">
      <c r="A76" s="21"/>
      <c r="B76" s="21"/>
      <c r="C76" s="21"/>
      <c r="D76" s="21"/>
      <c r="E76" s="21"/>
      <c r="F76" s="21"/>
      <c r="G76" s="21"/>
      <c r="H76" s="21"/>
      <c r="I76" s="21"/>
      <c r="J76" s="21"/>
      <c r="K76" s="136"/>
      <c r="L76" s="136"/>
      <c r="M76" s="136"/>
    </row>
    <row r="77" spans="1:13" s="61" customFormat="1" x14ac:dyDescent="0.3">
      <c r="A77" s="21"/>
      <c r="B77" s="21"/>
      <c r="C77" s="21"/>
      <c r="D77" s="21"/>
      <c r="E77" s="21"/>
      <c r="F77" s="21"/>
      <c r="G77" s="21"/>
      <c r="H77" s="21"/>
      <c r="I77" s="21"/>
      <c r="J77" s="21"/>
      <c r="K77" s="136"/>
      <c r="L77" s="136"/>
      <c r="M77" s="136"/>
    </row>
    <row r="78" spans="1:13" s="61" customFormat="1" x14ac:dyDescent="0.3">
      <c r="A78" s="21"/>
      <c r="B78" s="21"/>
      <c r="C78" s="21"/>
      <c r="D78" s="21"/>
      <c r="E78" s="21"/>
      <c r="F78" s="21"/>
      <c r="G78" s="21"/>
      <c r="H78" s="21"/>
      <c r="I78" s="21"/>
      <c r="J78" s="21"/>
      <c r="K78" s="136"/>
      <c r="L78" s="136"/>
      <c r="M78" s="136"/>
    </row>
    <row r="79" spans="1:13" s="61" customFormat="1" x14ac:dyDescent="0.3">
      <c r="A79" s="21"/>
      <c r="B79" s="21"/>
      <c r="C79" s="21"/>
      <c r="D79" s="21"/>
      <c r="E79" s="21"/>
      <c r="F79" s="21"/>
      <c r="G79" s="21"/>
      <c r="H79" s="21"/>
      <c r="I79" s="21"/>
      <c r="J79" s="21"/>
      <c r="K79" s="136"/>
      <c r="L79" s="136"/>
      <c r="M79" s="136"/>
    </row>
    <row r="80" spans="1:13" s="61" customFormat="1" x14ac:dyDescent="0.3">
      <c r="A80" s="21"/>
      <c r="B80" s="21"/>
      <c r="C80" s="21"/>
      <c r="D80" s="21"/>
      <c r="E80" s="21"/>
      <c r="F80" s="21"/>
      <c r="G80" s="21"/>
      <c r="H80" s="21"/>
      <c r="I80" s="21"/>
      <c r="J80" s="21"/>
      <c r="K80" s="136"/>
      <c r="L80" s="136"/>
      <c r="M80" s="136"/>
    </row>
    <row r="81" spans="1:13" s="61" customFormat="1" x14ac:dyDescent="0.3">
      <c r="A81" s="21"/>
      <c r="B81" s="21"/>
      <c r="C81" s="21"/>
      <c r="D81" s="21"/>
      <c r="E81" s="21"/>
      <c r="F81" s="21"/>
      <c r="G81" s="21"/>
      <c r="H81" s="21"/>
      <c r="I81" s="21"/>
      <c r="J81" s="21"/>
      <c r="K81" s="136"/>
      <c r="L81" s="136"/>
      <c r="M81" s="136"/>
    </row>
    <row r="82" spans="1:13" s="61" customFormat="1" x14ac:dyDescent="0.3">
      <c r="A82" s="21"/>
      <c r="B82" s="21"/>
      <c r="C82" s="21"/>
      <c r="D82" s="21"/>
      <c r="E82" s="21"/>
      <c r="F82" s="21"/>
      <c r="G82" s="21"/>
      <c r="H82" s="21"/>
      <c r="I82" s="21"/>
      <c r="J82" s="21"/>
      <c r="K82" s="136"/>
      <c r="L82" s="136"/>
      <c r="M82" s="136"/>
    </row>
    <row r="83" spans="1:13" s="61" customFormat="1" x14ac:dyDescent="0.3">
      <c r="A83" s="21"/>
      <c r="B83" s="21"/>
      <c r="C83" s="21"/>
      <c r="D83" s="21"/>
      <c r="E83" s="21"/>
      <c r="F83" s="21"/>
      <c r="G83" s="21"/>
      <c r="H83" s="21"/>
      <c r="I83" s="21"/>
      <c r="J83" s="21"/>
      <c r="K83" s="136"/>
      <c r="L83" s="136"/>
      <c r="M83" s="136"/>
    </row>
    <row r="84" spans="1:13" s="61" customFormat="1" x14ac:dyDescent="0.3">
      <c r="A84" s="21"/>
      <c r="B84" s="21"/>
      <c r="C84" s="21"/>
      <c r="D84" s="21"/>
      <c r="E84" s="21"/>
      <c r="F84" s="21"/>
      <c r="G84" s="21"/>
      <c r="H84" s="21"/>
      <c r="I84" s="21"/>
      <c r="J84" s="21"/>
      <c r="K84" s="136"/>
      <c r="L84" s="136"/>
      <c r="M84" s="136"/>
    </row>
    <row r="85" spans="1:13" s="61" customFormat="1" x14ac:dyDescent="0.3">
      <c r="A85" s="21"/>
      <c r="B85" s="21"/>
      <c r="C85" s="21"/>
      <c r="D85" s="21"/>
      <c r="E85" s="21"/>
      <c r="F85" s="21"/>
      <c r="G85" s="21"/>
      <c r="H85" s="21"/>
      <c r="I85" s="21"/>
      <c r="J85" s="21"/>
      <c r="K85" s="136"/>
      <c r="L85" s="136"/>
      <c r="M85" s="136"/>
    </row>
    <row r="86" spans="1:13" s="61" customFormat="1" x14ac:dyDescent="0.3">
      <c r="A86" s="21"/>
      <c r="B86" s="21"/>
      <c r="C86" s="21"/>
      <c r="D86" s="21"/>
      <c r="E86" s="21"/>
      <c r="F86" s="21"/>
      <c r="G86" s="21"/>
      <c r="H86" s="21"/>
      <c r="I86" s="21"/>
      <c r="J86" s="21"/>
      <c r="K86" s="136"/>
      <c r="L86" s="136"/>
      <c r="M86" s="136"/>
    </row>
    <row r="87" spans="1:13" s="61" customFormat="1" x14ac:dyDescent="0.3">
      <c r="A87" s="21"/>
      <c r="B87" s="21"/>
      <c r="C87" s="21"/>
      <c r="D87" s="21"/>
      <c r="E87" s="21"/>
      <c r="F87" s="21"/>
      <c r="G87" s="21"/>
      <c r="H87" s="21"/>
      <c r="I87" s="21"/>
      <c r="J87" s="21"/>
      <c r="K87" s="136"/>
      <c r="L87" s="136"/>
      <c r="M87" s="136"/>
    </row>
    <row r="88" spans="1:13" s="61" customFormat="1" x14ac:dyDescent="0.3">
      <c r="A88" s="21"/>
      <c r="B88" s="21"/>
      <c r="C88" s="21"/>
      <c r="D88" s="21"/>
      <c r="E88" s="21"/>
      <c r="F88" s="21"/>
      <c r="G88" s="21"/>
      <c r="H88" s="21"/>
      <c r="I88" s="21"/>
      <c r="J88" s="21"/>
      <c r="K88" s="136"/>
      <c r="L88" s="136"/>
      <c r="M88" s="136"/>
    </row>
    <row r="89" spans="1:13" s="61" customFormat="1" x14ac:dyDescent="0.3">
      <c r="A89" s="21"/>
      <c r="B89" s="21"/>
      <c r="C89" s="21"/>
      <c r="D89" s="21"/>
      <c r="E89" s="21"/>
      <c r="F89" s="21"/>
      <c r="G89" s="21"/>
      <c r="H89" s="21"/>
      <c r="I89" s="21"/>
      <c r="J89" s="21"/>
      <c r="K89" s="136"/>
      <c r="L89" s="136"/>
      <c r="M89" s="136"/>
    </row>
    <row r="90" spans="1:13" s="61" customFormat="1" x14ac:dyDescent="0.3">
      <c r="A90" s="21"/>
      <c r="B90" s="21"/>
      <c r="C90" s="21"/>
      <c r="D90" s="21"/>
      <c r="E90" s="21"/>
      <c r="F90" s="21"/>
      <c r="G90" s="21"/>
      <c r="H90" s="21"/>
      <c r="I90" s="21"/>
      <c r="J90" s="21"/>
      <c r="K90" s="136"/>
      <c r="L90" s="136"/>
      <c r="M90" s="136"/>
    </row>
    <row r="91" spans="1:13" s="61" customFormat="1" x14ac:dyDescent="0.3">
      <c r="A91" s="21"/>
      <c r="B91" s="21"/>
      <c r="C91" s="21"/>
      <c r="D91" s="21"/>
      <c r="E91" s="21"/>
      <c r="F91" s="21"/>
      <c r="G91" s="21"/>
      <c r="H91" s="21"/>
      <c r="I91" s="21"/>
      <c r="J91" s="21"/>
      <c r="K91" s="136"/>
      <c r="L91" s="136"/>
      <c r="M91" s="136"/>
    </row>
    <row r="92" spans="1:13" s="61" customFormat="1" x14ac:dyDescent="0.3">
      <c r="A92" s="21"/>
      <c r="B92" s="21"/>
      <c r="C92" s="21"/>
      <c r="D92" s="21"/>
      <c r="E92" s="21"/>
      <c r="F92" s="21"/>
      <c r="G92" s="21"/>
      <c r="H92" s="21"/>
      <c r="I92" s="21"/>
      <c r="J92" s="21"/>
      <c r="K92" s="136"/>
      <c r="L92" s="136"/>
      <c r="M92" s="136"/>
    </row>
    <row r="93" spans="1:13" s="61" customFormat="1" x14ac:dyDescent="0.3">
      <c r="A93" s="21"/>
      <c r="B93" s="21"/>
      <c r="C93" s="21"/>
      <c r="D93" s="21"/>
      <c r="E93" s="21"/>
      <c r="F93" s="21"/>
      <c r="G93" s="21"/>
      <c r="H93" s="21"/>
      <c r="I93" s="21"/>
      <c r="J93" s="21"/>
      <c r="K93" s="136"/>
      <c r="L93" s="136"/>
      <c r="M93" s="136"/>
    </row>
    <row r="94" spans="1:13" s="61" customFormat="1" x14ac:dyDescent="0.3">
      <c r="A94" s="21"/>
      <c r="B94" s="21"/>
      <c r="C94" s="21"/>
      <c r="D94" s="21"/>
      <c r="E94" s="21"/>
      <c r="F94" s="21"/>
      <c r="G94" s="21"/>
      <c r="H94" s="21"/>
      <c r="I94" s="21"/>
      <c r="J94" s="21"/>
      <c r="K94" s="136"/>
      <c r="L94" s="136"/>
      <c r="M94" s="136"/>
    </row>
    <row r="95" spans="1:13" s="61" customFormat="1" x14ac:dyDescent="0.3">
      <c r="A95" s="21"/>
      <c r="B95" s="21"/>
      <c r="C95" s="21"/>
      <c r="D95" s="21"/>
      <c r="E95" s="21"/>
      <c r="F95" s="21"/>
      <c r="G95" s="21"/>
      <c r="H95" s="21"/>
      <c r="I95" s="21"/>
      <c r="J95" s="21"/>
      <c r="K95" s="136"/>
      <c r="L95" s="136"/>
      <c r="M95" s="136"/>
    </row>
    <row r="96" spans="1:13" s="61" customFormat="1" x14ac:dyDescent="0.3">
      <c r="A96" s="21"/>
      <c r="B96" s="21"/>
      <c r="C96" s="21"/>
      <c r="D96" s="21"/>
      <c r="E96" s="21"/>
      <c r="F96" s="21"/>
      <c r="G96" s="21"/>
      <c r="H96" s="21"/>
      <c r="I96" s="21"/>
      <c r="J96" s="21"/>
      <c r="K96" s="136"/>
      <c r="L96" s="136"/>
      <c r="M96" s="136"/>
    </row>
    <row r="97" spans="1:13" s="61" customFormat="1" x14ac:dyDescent="0.3">
      <c r="A97" s="21"/>
      <c r="B97" s="21"/>
      <c r="C97" s="21"/>
      <c r="D97" s="21"/>
      <c r="E97" s="21"/>
      <c r="F97" s="21"/>
      <c r="G97" s="21"/>
      <c r="H97" s="21"/>
      <c r="I97" s="21"/>
      <c r="J97" s="21"/>
      <c r="K97" s="136"/>
      <c r="L97" s="136"/>
      <c r="M97" s="136"/>
    </row>
    <row r="98" spans="1:13" s="61" customFormat="1" x14ac:dyDescent="0.3">
      <c r="A98" s="21"/>
      <c r="B98" s="21"/>
      <c r="C98" s="21"/>
      <c r="D98" s="21"/>
      <c r="E98" s="21"/>
      <c r="F98" s="21"/>
      <c r="G98" s="21"/>
      <c r="H98" s="21"/>
      <c r="I98" s="21"/>
      <c r="J98" s="21"/>
      <c r="K98" s="136"/>
      <c r="L98" s="136"/>
      <c r="M98" s="136"/>
    </row>
    <row r="99" spans="1:13" s="61" customFormat="1" x14ac:dyDescent="0.3">
      <c r="A99" s="21"/>
      <c r="B99" s="21"/>
      <c r="C99" s="21"/>
      <c r="D99" s="21"/>
      <c r="E99" s="21"/>
      <c r="F99" s="21"/>
      <c r="G99" s="21"/>
      <c r="H99" s="21"/>
      <c r="I99" s="21"/>
      <c r="J99" s="21"/>
      <c r="K99" s="136"/>
      <c r="L99" s="136"/>
      <c r="M99" s="136"/>
    </row>
    <row r="100" spans="1:13" s="61" customFormat="1" x14ac:dyDescent="0.3">
      <c r="A100" s="21"/>
      <c r="B100" s="21"/>
      <c r="C100" s="21"/>
      <c r="D100" s="21"/>
      <c r="E100" s="21"/>
      <c r="F100" s="21"/>
      <c r="G100" s="21"/>
      <c r="H100" s="21"/>
      <c r="I100" s="21"/>
      <c r="J100" s="21"/>
      <c r="K100" s="136"/>
      <c r="L100" s="136"/>
      <c r="M100" s="136"/>
    </row>
    <row r="101" spans="1:13" s="61" customFormat="1" x14ac:dyDescent="0.3">
      <c r="A101" s="21"/>
      <c r="B101" s="21"/>
      <c r="C101" s="21"/>
      <c r="D101" s="21"/>
      <c r="E101" s="21"/>
      <c r="F101" s="21"/>
      <c r="G101" s="21"/>
      <c r="H101" s="21"/>
      <c r="I101" s="21"/>
      <c r="J101" s="21"/>
      <c r="K101" s="136"/>
      <c r="L101" s="136"/>
      <c r="M101" s="136"/>
    </row>
    <row r="102" spans="1:13" s="61" customFormat="1" x14ac:dyDescent="0.3">
      <c r="A102" s="21"/>
      <c r="B102" s="21"/>
      <c r="C102" s="21"/>
      <c r="D102" s="21"/>
      <c r="E102" s="21"/>
      <c r="F102" s="21"/>
      <c r="G102" s="21"/>
      <c r="H102" s="21"/>
      <c r="I102" s="21"/>
      <c r="J102" s="21"/>
      <c r="K102" s="136"/>
      <c r="L102" s="136"/>
      <c r="M102" s="136"/>
    </row>
    <row r="103" spans="1:13" s="61" customFormat="1" x14ac:dyDescent="0.3">
      <c r="A103" s="21"/>
      <c r="B103" s="21"/>
      <c r="C103" s="21"/>
      <c r="D103" s="21"/>
      <c r="E103" s="21"/>
      <c r="F103" s="21"/>
      <c r="G103" s="21"/>
      <c r="H103" s="21"/>
      <c r="I103" s="21"/>
      <c r="J103" s="21"/>
      <c r="K103" s="136"/>
      <c r="L103" s="136"/>
      <c r="M103" s="136"/>
    </row>
    <row r="104" spans="1:13" s="61" customFormat="1" x14ac:dyDescent="0.3">
      <c r="A104" s="21"/>
      <c r="B104" s="21"/>
      <c r="C104" s="21"/>
      <c r="D104" s="21"/>
      <c r="E104" s="21"/>
      <c r="F104" s="21"/>
      <c r="G104" s="21"/>
      <c r="H104" s="21"/>
      <c r="I104" s="21"/>
      <c r="J104" s="21"/>
      <c r="K104" s="136"/>
      <c r="L104" s="136"/>
      <c r="M104" s="136"/>
    </row>
    <row r="105" spans="1:13" s="61" customFormat="1" x14ac:dyDescent="0.3">
      <c r="A105" s="21"/>
      <c r="B105" s="21"/>
      <c r="C105" s="21"/>
      <c r="D105" s="21"/>
      <c r="E105" s="21"/>
      <c r="F105" s="21"/>
      <c r="G105" s="21"/>
      <c r="H105" s="21"/>
      <c r="I105" s="21"/>
      <c r="J105" s="21"/>
      <c r="K105" s="136"/>
      <c r="L105" s="136"/>
      <c r="M105" s="136"/>
    </row>
    <row r="106" spans="1:13" x14ac:dyDescent="0.3">
      <c r="A106" s="20"/>
      <c r="B106" s="20"/>
      <c r="C106" s="20"/>
      <c r="D106" s="20"/>
      <c r="E106" s="21"/>
      <c r="F106" s="20"/>
      <c r="G106" s="20"/>
      <c r="H106" s="20"/>
      <c r="I106" s="20"/>
      <c r="J106" s="20"/>
    </row>
    <row r="107" spans="1:13" x14ac:dyDescent="0.3">
      <c r="A107" s="20"/>
      <c r="B107" s="20"/>
      <c r="C107" s="20"/>
      <c r="D107" s="20"/>
      <c r="E107" s="21"/>
      <c r="F107" s="20"/>
      <c r="G107" s="20"/>
      <c r="H107" s="20"/>
      <c r="I107" s="20"/>
      <c r="J107" s="20"/>
    </row>
    <row r="108" spans="1:13" x14ac:dyDescent="0.3">
      <c r="A108" s="20"/>
      <c r="B108" s="20"/>
      <c r="C108" s="20"/>
      <c r="D108" s="20"/>
      <c r="E108" s="21"/>
      <c r="F108" s="20"/>
      <c r="G108" s="20"/>
      <c r="H108" s="20"/>
      <c r="I108" s="20"/>
      <c r="J108" s="20"/>
    </row>
    <row r="109" spans="1:13" x14ac:dyDescent="0.3">
      <c r="A109" s="20"/>
      <c r="B109" s="20"/>
      <c r="C109" s="20"/>
      <c r="D109" s="20"/>
      <c r="E109" s="21"/>
      <c r="F109" s="20"/>
      <c r="G109" s="20"/>
      <c r="H109" s="20"/>
      <c r="I109" s="20"/>
      <c r="J109" s="20"/>
    </row>
    <row r="110" spans="1:13" x14ac:dyDescent="0.3">
      <c r="A110" s="20"/>
      <c r="B110" s="20"/>
      <c r="C110" s="20"/>
      <c r="D110" s="20"/>
      <c r="E110" s="21"/>
      <c r="F110" s="20"/>
      <c r="G110" s="20"/>
      <c r="H110" s="20"/>
      <c r="I110" s="20"/>
      <c r="J110" s="20"/>
    </row>
    <row r="111" spans="1:13" x14ac:dyDescent="0.3">
      <c r="A111" s="20"/>
      <c r="B111" s="20"/>
      <c r="C111" s="20"/>
      <c r="D111" s="20"/>
      <c r="E111" s="21"/>
      <c r="F111" s="20"/>
      <c r="G111" s="20"/>
      <c r="H111" s="20"/>
      <c r="I111" s="20"/>
      <c r="J111" s="20"/>
    </row>
    <row r="112" spans="1:13" x14ac:dyDescent="0.3">
      <c r="A112" s="20"/>
      <c r="B112" s="20"/>
      <c r="C112" s="20"/>
      <c r="D112" s="20"/>
      <c r="E112" s="21"/>
      <c r="F112" s="20"/>
      <c r="G112" s="20"/>
      <c r="H112" s="20"/>
      <c r="I112" s="20"/>
      <c r="J112" s="20"/>
    </row>
    <row r="113" spans="1:10" x14ac:dyDescent="0.3">
      <c r="A113" s="20"/>
      <c r="B113" s="20"/>
      <c r="C113" s="20"/>
      <c r="D113" s="20"/>
      <c r="E113" s="21"/>
      <c r="F113" s="20"/>
      <c r="G113" s="20"/>
      <c r="H113" s="20"/>
      <c r="I113" s="20"/>
      <c r="J113" s="20"/>
    </row>
    <row r="114" spans="1:10" x14ac:dyDescent="0.3">
      <c r="A114" s="20"/>
      <c r="B114" s="20"/>
      <c r="C114" s="20"/>
      <c r="D114" s="20"/>
      <c r="E114" s="21"/>
      <c r="F114" s="20"/>
      <c r="G114" s="20"/>
      <c r="H114" s="20"/>
      <c r="I114" s="20"/>
      <c r="J114" s="20"/>
    </row>
    <row r="115" spans="1:10" x14ac:dyDescent="0.3">
      <c r="A115" s="20"/>
      <c r="B115" s="20"/>
      <c r="C115" s="20"/>
      <c r="D115" s="20"/>
      <c r="E115" s="21"/>
      <c r="F115" s="20"/>
      <c r="G115" s="20"/>
      <c r="H115" s="20"/>
      <c r="I115" s="20"/>
      <c r="J115" s="20"/>
    </row>
    <row r="116" spans="1:10" x14ac:dyDescent="0.3">
      <c r="A116" s="20"/>
      <c r="B116" s="20"/>
      <c r="C116" s="20"/>
      <c r="D116" s="20"/>
      <c r="E116" s="21"/>
      <c r="F116" s="20"/>
      <c r="G116" s="20"/>
      <c r="H116" s="20"/>
      <c r="I116" s="20"/>
      <c r="J116" s="20"/>
    </row>
    <row r="117" spans="1:10" x14ac:dyDescent="0.3">
      <c r="A117" s="20"/>
      <c r="B117" s="20"/>
      <c r="C117" s="20"/>
      <c r="D117" s="20"/>
      <c r="E117" s="21"/>
      <c r="F117" s="20"/>
      <c r="G117" s="20"/>
      <c r="H117" s="20"/>
      <c r="I117" s="20"/>
      <c r="J117" s="20"/>
    </row>
    <row r="118" spans="1:10" x14ac:dyDescent="0.3">
      <c r="A118" s="20"/>
      <c r="B118" s="20"/>
      <c r="C118" s="20"/>
      <c r="D118" s="20"/>
      <c r="E118" s="21"/>
      <c r="F118" s="20"/>
      <c r="G118" s="20"/>
      <c r="H118" s="20"/>
      <c r="I118" s="20"/>
      <c r="J118" s="20"/>
    </row>
    <row r="119" spans="1:10" x14ac:dyDescent="0.3">
      <c r="A119" s="20"/>
      <c r="B119" s="20"/>
      <c r="C119" s="20"/>
      <c r="D119" s="20"/>
      <c r="E119" s="21"/>
      <c r="F119" s="20"/>
      <c r="G119" s="20"/>
      <c r="H119" s="20"/>
      <c r="I119" s="20"/>
      <c r="J119" s="20"/>
    </row>
    <row r="120" spans="1:10" x14ac:dyDescent="0.3">
      <c r="A120" s="20"/>
      <c r="B120" s="20"/>
      <c r="C120" s="20"/>
      <c r="D120" s="20"/>
      <c r="E120" s="21"/>
      <c r="F120" s="20"/>
      <c r="G120" s="20"/>
      <c r="H120" s="20"/>
      <c r="I120" s="20"/>
      <c r="J120" s="20"/>
    </row>
    <row r="121" spans="1:10" x14ac:dyDescent="0.3">
      <c r="A121" s="20"/>
      <c r="B121" s="20"/>
      <c r="C121" s="20"/>
      <c r="D121" s="20"/>
      <c r="E121" s="21"/>
      <c r="F121" s="20"/>
      <c r="G121" s="20"/>
      <c r="H121" s="20"/>
      <c r="I121" s="20"/>
      <c r="J121" s="20"/>
    </row>
    <row r="122" spans="1:10" x14ac:dyDescent="0.3">
      <c r="A122" s="20"/>
      <c r="B122" s="20"/>
      <c r="C122" s="20"/>
      <c r="D122" s="20"/>
      <c r="E122" s="21"/>
      <c r="F122" s="20"/>
      <c r="G122" s="20"/>
      <c r="H122" s="20"/>
      <c r="I122" s="20"/>
      <c r="J122" s="20"/>
    </row>
    <row r="123" spans="1:10" x14ac:dyDescent="0.3">
      <c r="A123" s="20"/>
      <c r="B123" s="20"/>
      <c r="C123" s="20"/>
      <c r="D123" s="20"/>
      <c r="E123" s="21"/>
      <c r="F123" s="20"/>
      <c r="G123" s="20"/>
      <c r="H123" s="20"/>
      <c r="I123" s="20"/>
      <c r="J123" s="20"/>
    </row>
    <row r="124" spans="1:10" x14ac:dyDescent="0.3">
      <c r="A124" s="20"/>
      <c r="B124" s="20"/>
      <c r="C124" s="20"/>
      <c r="D124" s="20"/>
      <c r="E124" s="21"/>
      <c r="F124" s="20"/>
      <c r="G124" s="20"/>
      <c r="H124" s="20"/>
      <c r="I124" s="20"/>
      <c r="J124" s="20"/>
    </row>
    <row r="125" spans="1:10" x14ac:dyDescent="0.3">
      <c r="A125" s="20"/>
      <c r="B125" s="20"/>
      <c r="C125" s="20"/>
      <c r="D125" s="20"/>
      <c r="E125" s="21"/>
      <c r="F125" s="20"/>
      <c r="G125" s="20"/>
      <c r="H125" s="20"/>
      <c r="I125" s="20"/>
      <c r="J125" s="20"/>
    </row>
    <row r="126" spans="1:10" x14ac:dyDescent="0.3">
      <c r="A126" s="20"/>
      <c r="B126" s="20"/>
      <c r="C126" s="20"/>
      <c r="D126" s="20"/>
      <c r="E126" s="21"/>
      <c r="F126" s="20"/>
      <c r="G126" s="20"/>
      <c r="H126" s="20"/>
      <c r="I126" s="20"/>
      <c r="J126" s="20"/>
    </row>
    <row r="127" spans="1:10" x14ac:dyDescent="0.3">
      <c r="A127" s="20"/>
      <c r="B127" s="20"/>
      <c r="C127" s="20"/>
      <c r="D127" s="20"/>
      <c r="E127" s="21"/>
      <c r="F127" s="20"/>
      <c r="G127" s="20"/>
      <c r="H127" s="20"/>
      <c r="I127" s="20"/>
      <c r="J127" s="20"/>
    </row>
    <row r="128" spans="1:10" x14ac:dyDescent="0.3">
      <c r="A128" s="20"/>
      <c r="B128" s="20"/>
      <c r="C128" s="20"/>
      <c r="D128" s="20"/>
      <c r="E128" s="21"/>
      <c r="F128" s="20"/>
      <c r="G128" s="20"/>
      <c r="H128" s="20"/>
      <c r="I128" s="20"/>
      <c r="J128" s="20"/>
    </row>
    <row r="129" spans="1:10" x14ac:dyDescent="0.3">
      <c r="A129" s="20"/>
      <c r="B129" s="20"/>
      <c r="C129" s="20"/>
      <c r="D129" s="20"/>
      <c r="E129" s="21"/>
      <c r="F129" s="20"/>
      <c r="G129" s="20"/>
      <c r="H129" s="20"/>
      <c r="I129" s="20"/>
      <c r="J129" s="20"/>
    </row>
    <row r="130" spans="1:10" x14ac:dyDescent="0.3">
      <c r="A130" s="20"/>
      <c r="B130" s="20"/>
      <c r="C130" s="20"/>
      <c r="D130" s="20"/>
      <c r="E130" s="21"/>
      <c r="F130" s="20"/>
      <c r="G130" s="20"/>
      <c r="H130" s="20"/>
      <c r="I130" s="20"/>
      <c r="J130" s="20"/>
    </row>
    <row r="131" spans="1:10" x14ac:dyDescent="0.3">
      <c r="A131" s="20"/>
      <c r="B131" s="20"/>
      <c r="C131" s="20"/>
      <c r="D131" s="20"/>
      <c r="E131" s="21"/>
      <c r="F131" s="20"/>
      <c r="G131" s="20"/>
      <c r="H131" s="20"/>
      <c r="I131" s="20"/>
      <c r="J131" s="20"/>
    </row>
    <row r="132" spans="1:10" x14ac:dyDescent="0.3">
      <c r="A132" s="20"/>
      <c r="B132" s="20"/>
      <c r="C132" s="20"/>
      <c r="D132" s="20"/>
      <c r="E132" s="21"/>
      <c r="F132" s="20"/>
      <c r="G132" s="20"/>
      <c r="H132" s="20"/>
      <c r="I132" s="20"/>
      <c r="J132" s="20"/>
    </row>
    <row r="133" spans="1:10" x14ac:dyDescent="0.3">
      <c r="A133" s="20"/>
      <c r="B133" s="20"/>
      <c r="C133" s="20"/>
      <c r="D133" s="20"/>
      <c r="E133" s="21"/>
      <c r="F133" s="20"/>
      <c r="G133" s="20"/>
      <c r="H133" s="20"/>
      <c r="I133" s="20"/>
      <c r="J133" s="20"/>
    </row>
    <row r="134" spans="1:10" x14ac:dyDescent="0.3">
      <c r="A134" s="20"/>
      <c r="B134" s="20"/>
      <c r="C134" s="20"/>
      <c r="D134" s="20"/>
      <c r="E134" s="21"/>
      <c r="F134" s="20"/>
      <c r="G134" s="20"/>
      <c r="H134" s="20"/>
      <c r="I134" s="20"/>
      <c r="J134" s="20"/>
    </row>
    <row r="135" spans="1:10" x14ac:dyDescent="0.3">
      <c r="A135" s="20"/>
      <c r="B135" s="20"/>
      <c r="C135" s="20"/>
      <c r="D135" s="20"/>
      <c r="E135" s="21"/>
      <c r="F135" s="20"/>
      <c r="G135" s="20"/>
      <c r="H135" s="20"/>
      <c r="I135" s="20"/>
      <c r="J135" s="20"/>
    </row>
    <row r="136" spans="1:10" x14ac:dyDescent="0.3">
      <c r="A136" s="20"/>
      <c r="B136" s="20"/>
      <c r="C136" s="20"/>
      <c r="D136" s="20"/>
      <c r="E136" s="21"/>
      <c r="F136" s="20"/>
      <c r="G136" s="20"/>
      <c r="H136" s="20"/>
      <c r="I136" s="20"/>
      <c r="J136" s="20"/>
    </row>
    <row r="137" spans="1:10" x14ac:dyDescent="0.3">
      <c r="A137" s="20"/>
      <c r="B137" s="20"/>
      <c r="C137" s="20"/>
      <c r="D137" s="20"/>
      <c r="E137" s="21"/>
      <c r="F137" s="20"/>
      <c r="G137" s="20"/>
      <c r="H137" s="20"/>
      <c r="I137" s="20"/>
      <c r="J137" s="20"/>
    </row>
    <row r="138" spans="1:10" x14ac:dyDescent="0.3">
      <c r="A138" s="20"/>
      <c r="B138" s="20"/>
      <c r="C138" s="20"/>
      <c r="D138" s="20"/>
      <c r="E138" s="21"/>
      <c r="F138" s="20"/>
      <c r="G138" s="20"/>
      <c r="H138" s="20"/>
      <c r="I138" s="20"/>
      <c r="J138" s="20"/>
    </row>
    <row r="139" spans="1:10" x14ac:dyDescent="0.3">
      <c r="A139" s="20"/>
      <c r="B139" s="20"/>
      <c r="C139" s="20"/>
      <c r="D139" s="20"/>
      <c r="E139" s="21"/>
      <c r="F139" s="20"/>
      <c r="G139" s="20"/>
      <c r="H139" s="20"/>
      <c r="I139" s="20"/>
      <c r="J139" s="20"/>
    </row>
    <row r="140" spans="1:10" x14ac:dyDescent="0.3">
      <c r="A140" s="20"/>
      <c r="B140" s="20"/>
      <c r="C140" s="20"/>
      <c r="D140" s="20"/>
      <c r="E140" s="21"/>
      <c r="F140" s="20"/>
      <c r="G140" s="20"/>
      <c r="H140" s="20"/>
      <c r="I140" s="20"/>
      <c r="J140" s="20"/>
    </row>
    <row r="141" spans="1:10" x14ac:dyDescent="0.3">
      <c r="A141" s="20"/>
      <c r="B141" s="20"/>
      <c r="C141" s="20"/>
      <c r="D141" s="20"/>
      <c r="E141" s="21"/>
      <c r="F141" s="20"/>
      <c r="G141" s="20"/>
      <c r="H141" s="20"/>
      <c r="I141" s="20"/>
      <c r="J141" s="20"/>
    </row>
    <row r="142" spans="1:10" x14ac:dyDescent="0.3">
      <c r="A142" s="20"/>
      <c r="B142" s="20"/>
      <c r="C142" s="20"/>
      <c r="D142" s="20"/>
      <c r="E142" s="21"/>
      <c r="F142" s="20"/>
      <c r="G142" s="20"/>
      <c r="H142" s="20"/>
      <c r="I142" s="20"/>
      <c r="J142" s="20"/>
    </row>
    <row r="143" spans="1:10" x14ac:dyDescent="0.3">
      <c r="A143" s="20"/>
      <c r="B143" s="20"/>
      <c r="C143" s="20"/>
      <c r="D143" s="20"/>
      <c r="E143" s="21"/>
      <c r="F143" s="20"/>
      <c r="G143" s="20"/>
      <c r="H143" s="20"/>
      <c r="I143" s="20"/>
      <c r="J143" s="20"/>
    </row>
    <row r="144" spans="1:10" x14ac:dyDescent="0.3">
      <c r="A144" s="20"/>
      <c r="B144" s="20"/>
      <c r="C144" s="20"/>
      <c r="D144" s="20"/>
      <c r="E144" s="21"/>
      <c r="F144" s="20"/>
      <c r="G144" s="20"/>
      <c r="H144" s="20"/>
      <c r="I144" s="20"/>
      <c r="J144" s="20"/>
    </row>
    <row r="145" spans="1:10" x14ac:dyDescent="0.3">
      <c r="A145" s="20"/>
      <c r="B145" s="20"/>
      <c r="C145" s="20"/>
      <c r="D145" s="20"/>
      <c r="E145" s="21"/>
      <c r="F145" s="20"/>
      <c r="G145" s="20"/>
      <c r="H145" s="20"/>
      <c r="I145" s="20"/>
      <c r="J145" s="20"/>
    </row>
    <row r="146" spans="1:10" x14ac:dyDescent="0.3">
      <c r="A146" s="20"/>
      <c r="B146" s="20"/>
      <c r="C146" s="20"/>
      <c r="D146" s="20"/>
      <c r="E146" s="21"/>
      <c r="F146" s="20"/>
      <c r="G146" s="20"/>
      <c r="H146" s="20"/>
      <c r="I146" s="20"/>
      <c r="J146" s="20"/>
    </row>
    <row r="147" spans="1:10" x14ac:dyDescent="0.3">
      <c r="A147" s="20"/>
      <c r="B147" s="20"/>
      <c r="C147" s="20"/>
      <c r="D147" s="20"/>
      <c r="E147" s="21"/>
      <c r="F147" s="20"/>
      <c r="G147" s="20"/>
      <c r="H147" s="20"/>
      <c r="I147" s="20"/>
      <c r="J147" s="20"/>
    </row>
    <row r="148" spans="1:10" x14ac:dyDescent="0.3">
      <c r="A148" s="20"/>
      <c r="B148" s="20"/>
      <c r="C148" s="20"/>
      <c r="D148" s="20"/>
      <c r="E148" s="21"/>
      <c r="F148" s="20"/>
      <c r="G148" s="20"/>
      <c r="H148" s="20"/>
      <c r="I148" s="20"/>
      <c r="J148" s="20"/>
    </row>
    <row r="149" spans="1:10" x14ac:dyDescent="0.3">
      <c r="A149" s="20"/>
      <c r="B149" s="20"/>
      <c r="C149" s="20"/>
      <c r="D149" s="20"/>
      <c r="E149" s="21"/>
      <c r="F149" s="20"/>
      <c r="G149" s="20"/>
      <c r="H149" s="20"/>
      <c r="I149" s="20"/>
      <c r="J149" s="20"/>
    </row>
    <row r="150" spans="1:10" x14ac:dyDescent="0.3">
      <c r="A150" s="20"/>
      <c r="B150" s="20"/>
      <c r="C150" s="20"/>
      <c r="D150" s="20"/>
      <c r="E150" s="21"/>
      <c r="F150" s="20"/>
      <c r="G150" s="20"/>
      <c r="H150" s="20"/>
      <c r="I150" s="20"/>
      <c r="J150" s="20"/>
    </row>
    <row r="151" spans="1:10" x14ac:dyDescent="0.3">
      <c r="A151" s="20"/>
      <c r="B151" s="20"/>
      <c r="C151" s="20"/>
      <c r="D151" s="20"/>
      <c r="E151" s="21"/>
      <c r="F151" s="20"/>
      <c r="G151" s="20"/>
      <c r="H151" s="20"/>
      <c r="I151" s="20"/>
      <c r="J151" s="20"/>
    </row>
    <row r="152" spans="1:10" x14ac:dyDescent="0.3">
      <c r="A152" s="20"/>
      <c r="B152" s="20"/>
      <c r="C152" s="20"/>
      <c r="D152" s="20"/>
      <c r="E152" s="21"/>
      <c r="F152" s="20"/>
      <c r="G152" s="20"/>
      <c r="H152" s="20"/>
      <c r="I152" s="20"/>
      <c r="J152" s="20"/>
    </row>
    <row r="153" spans="1:10" x14ac:dyDescent="0.3">
      <c r="A153" s="20"/>
      <c r="B153" s="20"/>
      <c r="C153" s="20"/>
      <c r="D153" s="20"/>
      <c r="E153" s="21"/>
      <c r="F153" s="20"/>
      <c r="G153" s="20"/>
      <c r="H153" s="20"/>
      <c r="I153" s="20"/>
      <c r="J153" s="20"/>
    </row>
    <row r="154" spans="1:10" x14ac:dyDescent="0.3">
      <c r="A154" s="20"/>
      <c r="B154" s="20"/>
      <c r="C154" s="20"/>
      <c r="D154" s="20"/>
      <c r="E154" s="21"/>
      <c r="F154" s="20"/>
      <c r="G154" s="20"/>
      <c r="H154" s="20"/>
      <c r="I154" s="20"/>
      <c r="J154" s="20"/>
    </row>
    <row r="155" spans="1:10" x14ac:dyDescent="0.3">
      <c r="A155" s="20"/>
      <c r="B155" s="20"/>
      <c r="C155" s="20"/>
      <c r="D155" s="20"/>
      <c r="E155" s="21"/>
      <c r="F155" s="20"/>
      <c r="G155" s="20"/>
      <c r="H155" s="20"/>
      <c r="I155" s="20"/>
      <c r="J155" s="20"/>
    </row>
    <row r="156" spans="1:10" x14ac:dyDescent="0.3">
      <c r="A156" s="20"/>
      <c r="B156" s="20"/>
      <c r="C156" s="20"/>
      <c r="D156" s="20"/>
      <c r="E156" s="21"/>
      <c r="F156" s="20"/>
      <c r="G156" s="20"/>
      <c r="H156" s="20"/>
      <c r="I156" s="20"/>
      <c r="J156" s="20"/>
    </row>
    <row r="157" spans="1:10" x14ac:dyDescent="0.3">
      <c r="A157" s="20"/>
      <c r="B157" s="20"/>
      <c r="C157" s="20"/>
      <c r="D157" s="20"/>
      <c r="E157" s="21"/>
      <c r="F157" s="20"/>
      <c r="G157" s="20"/>
      <c r="H157" s="20"/>
      <c r="I157" s="20"/>
      <c r="J157" s="20"/>
    </row>
    <row r="158" spans="1:10" x14ac:dyDescent="0.3">
      <c r="A158" s="20"/>
      <c r="B158" s="20"/>
      <c r="C158" s="20"/>
      <c r="D158" s="20"/>
      <c r="E158" s="21"/>
      <c r="F158" s="20"/>
      <c r="G158" s="20"/>
      <c r="H158" s="20"/>
      <c r="I158" s="20"/>
      <c r="J158" s="20"/>
    </row>
    <row r="159" spans="1:10" x14ac:dyDescent="0.3">
      <c r="A159" s="20"/>
      <c r="B159" s="20"/>
      <c r="C159" s="20"/>
      <c r="D159" s="20"/>
      <c r="E159" s="21"/>
      <c r="F159" s="20"/>
      <c r="G159" s="20"/>
      <c r="H159" s="20"/>
      <c r="I159" s="20"/>
      <c r="J159" s="20"/>
    </row>
    <row r="160" spans="1:10" x14ac:dyDescent="0.3">
      <c r="A160" s="20"/>
      <c r="B160" s="20"/>
      <c r="C160" s="20"/>
      <c r="D160" s="20"/>
      <c r="E160" s="21"/>
      <c r="F160" s="20"/>
      <c r="G160" s="20"/>
      <c r="H160" s="20"/>
      <c r="I160" s="20"/>
      <c r="J160" s="20"/>
    </row>
    <row r="161" spans="1:10" x14ac:dyDescent="0.3">
      <c r="A161" s="20"/>
      <c r="B161" s="20"/>
      <c r="C161" s="20"/>
      <c r="D161" s="20"/>
      <c r="E161" s="21"/>
      <c r="F161" s="20"/>
      <c r="G161" s="20"/>
      <c r="H161" s="20"/>
      <c r="I161" s="20"/>
      <c r="J161" s="20"/>
    </row>
    <row r="162" spans="1:10" x14ac:dyDescent="0.3">
      <c r="A162" s="20"/>
      <c r="B162" s="20"/>
      <c r="C162" s="20"/>
      <c r="D162" s="20"/>
      <c r="E162" s="21"/>
      <c r="F162" s="20"/>
      <c r="G162" s="20"/>
      <c r="H162" s="20"/>
      <c r="I162" s="20"/>
      <c r="J162" s="20"/>
    </row>
    <row r="163" spans="1:10" x14ac:dyDescent="0.3">
      <c r="A163" s="20"/>
      <c r="B163" s="20"/>
      <c r="C163" s="20"/>
      <c r="D163" s="20"/>
      <c r="E163" s="21"/>
      <c r="F163" s="20"/>
      <c r="G163" s="20"/>
      <c r="H163" s="20"/>
      <c r="I163" s="20"/>
      <c r="J163" s="20"/>
    </row>
    <row r="164" spans="1:10" x14ac:dyDescent="0.3">
      <c r="A164" s="20"/>
      <c r="B164" s="20"/>
      <c r="C164" s="20"/>
      <c r="D164" s="20"/>
      <c r="E164" s="21"/>
      <c r="F164" s="20"/>
      <c r="G164" s="20"/>
      <c r="H164" s="20"/>
      <c r="I164" s="20"/>
      <c r="J164" s="20"/>
    </row>
    <row r="165" spans="1:10" x14ac:dyDescent="0.3">
      <c r="A165" s="20"/>
      <c r="B165" s="20"/>
      <c r="C165" s="20"/>
      <c r="D165" s="20"/>
      <c r="E165" s="21"/>
      <c r="F165" s="20"/>
      <c r="G165" s="20"/>
      <c r="H165" s="20"/>
      <c r="I165" s="20"/>
      <c r="J165" s="20"/>
    </row>
    <row r="166" spans="1:10" x14ac:dyDescent="0.3">
      <c r="A166" s="20"/>
      <c r="B166" s="20"/>
      <c r="C166" s="20"/>
      <c r="D166" s="20"/>
      <c r="E166" s="21"/>
      <c r="F166" s="20"/>
      <c r="G166" s="20"/>
      <c r="H166" s="20"/>
      <c r="I166" s="20"/>
      <c r="J166" s="20"/>
    </row>
    <row r="167" spans="1:10" x14ac:dyDescent="0.3">
      <c r="A167" s="20"/>
      <c r="B167" s="20"/>
      <c r="C167" s="20"/>
      <c r="D167" s="20"/>
      <c r="E167" s="21"/>
      <c r="F167" s="20"/>
      <c r="G167" s="20"/>
      <c r="H167" s="20"/>
      <c r="I167" s="20"/>
      <c r="J167" s="20"/>
    </row>
    <row r="168" spans="1:10" x14ac:dyDescent="0.3">
      <c r="A168" s="20"/>
      <c r="B168" s="20"/>
      <c r="C168" s="20"/>
      <c r="D168" s="20"/>
      <c r="E168" s="21"/>
      <c r="F168" s="20"/>
      <c r="G168" s="20"/>
      <c r="H168" s="20"/>
      <c r="I168" s="20"/>
      <c r="J168" s="20"/>
    </row>
    <row r="169" spans="1:10" x14ac:dyDescent="0.3">
      <c r="A169" s="20"/>
      <c r="B169" s="20"/>
      <c r="C169" s="20"/>
      <c r="D169" s="20"/>
      <c r="E169" s="21"/>
      <c r="F169" s="20"/>
      <c r="G169" s="20"/>
      <c r="H169" s="20"/>
      <c r="I169" s="20"/>
      <c r="J169" s="20"/>
    </row>
    <row r="170" spans="1:10" x14ac:dyDescent="0.3">
      <c r="A170" s="20"/>
      <c r="B170" s="20"/>
      <c r="C170" s="20"/>
      <c r="D170" s="20"/>
      <c r="E170" s="21"/>
      <c r="F170" s="20"/>
      <c r="G170" s="20"/>
      <c r="H170" s="20"/>
      <c r="I170" s="20"/>
      <c r="J170" s="20"/>
    </row>
    <row r="171" spans="1:10" x14ac:dyDescent="0.3">
      <c r="A171" s="20"/>
      <c r="B171" s="20"/>
      <c r="C171" s="20"/>
      <c r="D171" s="20"/>
      <c r="E171" s="21"/>
      <c r="F171" s="20"/>
      <c r="G171" s="20"/>
      <c r="H171" s="20"/>
      <c r="I171" s="20"/>
      <c r="J171" s="20"/>
    </row>
    <row r="172" spans="1:10" x14ac:dyDescent="0.3">
      <c r="A172" s="20"/>
      <c r="B172" s="20"/>
      <c r="C172" s="20"/>
      <c r="D172" s="20"/>
      <c r="E172" s="21"/>
      <c r="F172" s="20"/>
      <c r="G172" s="20"/>
      <c r="H172" s="20"/>
      <c r="I172" s="20"/>
      <c r="J172" s="20"/>
    </row>
    <row r="173" spans="1:10" x14ac:dyDescent="0.3">
      <c r="A173" s="20"/>
      <c r="B173" s="20"/>
      <c r="C173" s="20"/>
      <c r="D173" s="20"/>
      <c r="E173" s="21"/>
      <c r="F173" s="20"/>
      <c r="G173" s="20"/>
      <c r="H173" s="20"/>
      <c r="I173" s="20"/>
      <c r="J173" s="20"/>
    </row>
    <row r="174" spans="1:10" x14ac:dyDescent="0.3">
      <c r="A174" s="20"/>
      <c r="B174" s="20"/>
      <c r="C174" s="20"/>
      <c r="D174" s="20"/>
      <c r="E174" s="21"/>
      <c r="F174" s="20"/>
      <c r="G174" s="20"/>
      <c r="H174" s="20"/>
      <c r="I174" s="20"/>
      <c r="J174" s="20"/>
    </row>
    <row r="175" spans="1:10" x14ac:dyDescent="0.3">
      <c r="A175" s="20"/>
      <c r="B175" s="20"/>
      <c r="C175" s="20"/>
      <c r="D175" s="20"/>
      <c r="E175" s="21"/>
      <c r="F175" s="20"/>
      <c r="G175" s="20"/>
      <c r="H175" s="20"/>
      <c r="I175" s="20"/>
      <c r="J175" s="20"/>
    </row>
    <row r="176" spans="1:10" x14ac:dyDescent="0.3">
      <c r="A176" s="20"/>
      <c r="B176" s="20"/>
      <c r="C176" s="20"/>
      <c r="D176" s="20"/>
      <c r="E176" s="21"/>
      <c r="F176" s="20"/>
      <c r="G176" s="20"/>
      <c r="H176" s="20"/>
      <c r="I176" s="20"/>
      <c r="J176" s="20"/>
    </row>
    <row r="177" spans="1:10" x14ac:dyDescent="0.3">
      <c r="A177" s="20"/>
      <c r="B177" s="20"/>
      <c r="C177" s="20"/>
      <c r="D177" s="20"/>
      <c r="E177" s="21"/>
      <c r="F177" s="20"/>
      <c r="G177" s="20"/>
      <c r="H177" s="20"/>
      <c r="I177" s="20"/>
      <c r="J177" s="20"/>
    </row>
    <row r="178" spans="1:10" x14ac:dyDescent="0.3">
      <c r="A178" s="20"/>
      <c r="B178" s="20"/>
      <c r="C178" s="20"/>
      <c r="D178" s="20"/>
      <c r="E178" s="21"/>
      <c r="F178" s="20"/>
      <c r="G178" s="20"/>
      <c r="H178" s="20"/>
      <c r="I178" s="20"/>
      <c r="J178" s="20"/>
    </row>
    <row r="179" spans="1:10" x14ac:dyDescent="0.3">
      <c r="A179" s="20"/>
      <c r="B179" s="20"/>
      <c r="C179" s="20"/>
      <c r="D179" s="20"/>
      <c r="E179" s="21"/>
      <c r="F179" s="20"/>
      <c r="G179" s="20"/>
      <c r="H179" s="20"/>
      <c r="I179" s="20"/>
      <c r="J179" s="20"/>
    </row>
    <row r="180" spans="1:10" x14ac:dyDescent="0.3">
      <c r="A180" s="20"/>
      <c r="B180" s="20"/>
      <c r="C180" s="20"/>
      <c r="D180" s="20"/>
      <c r="E180" s="21"/>
      <c r="F180" s="20"/>
      <c r="G180" s="20"/>
      <c r="H180" s="20"/>
      <c r="I180" s="20"/>
      <c r="J180" s="20"/>
    </row>
    <row r="181" spans="1:10" x14ac:dyDescent="0.3">
      <c r="A181" s="20"/>
      <c r="B181" s="20"/>
      <c r="C181" s="20"/>
      <c r="D181" s="20"/>
      <c r="E181" s="21"/>
      <c r="F181" s="20"/>
      <c r="G181" s="20"/>
      <c r="H181" s="20"/>
      <c r="I181" s="20"/>
      <c r="J181" s="20"/>
    </row>
    <row r="182" spans="1:10" x14ac:dyDescent="0.3">
      <c r="A182" s="20"/>
      <c r="B182" s="20"/>
      <c r="C182" s="20"/>
      <c r="D182" s="20"/>
      <c r="E182" s="21"/>
      <c r="F182" s="20"/>
      <c r="G182" s="20"/>
      <c r="H182" s="20"/>
      <c r="I182" s="20"/>
      <c r="J182" s="20"/>
    </row>
    <row r="183" spans="1:10" x14ac:dyDescent="0.3">
      <c r="A183" s="20"/>
      <c r="B183" s="20"/>
      <c r="C183" s="20"/>
      <c r="D183" s="20"/>
      <c r="E183" s="21"/>
      <c r="F183" s="20"/>
      <c r="G183" s="20"/>
      <c r="H183" s="20"/>
      <c r="I183" s="20"/>
      <c r="J183" s="20"/>
    </row>
    <row r="184" spans="1:10" x14ac:dyDescent="0.3">
      <c r="A184" s="20"/>
      <c r="B184" s="20"/>
      <c r="C184" s="20"/>
      <c r="D184" s="20"/>
      <c r="E184" s="21"/>
      <c r="F184" s="20"/>
      <c r="G184" s="20"/>
      <c r="H184" s="20"/>
      <c r="I184" s="20"/>
      <c r="J184" s="20"/>
    </row>
    <row r="185" spans="1:10" x14ac:dyDescent="0.3">
      <c r="A185" s="20"/>
      <c r="B185" s="20"/>
      <c r="C185" s="20"/>
      <c r="D185" s="20"/>
      <c r="E185" s="21"/>
      <c r="F185" s="20"/>
      <c r="G185" s="20"/>
      <c r="H185" s="20"/>
      <c r="I185" s="20"/>
      <c r="J185" s="20"/>
    </row>
    <row r="186" spans="1:10" x14ac:dyDescent="0.3">
      <c r="A186" s="20"/>
      <c r="B186" s="20"/>
      <c r="C186" s="20"/>
      <c r="D186" s="20"/>
      <c r="E186" s="21"/>
      <c r="F186" s="20"/>
      <c r="G186" s="20"/>
      <c r="H186" s="20"/>
      <c r="I186" s="20"/>
      <c r="J186" s="20"/>
    </row>
    <row r="187" spans="1:10" x14ac:dyDescent="0.3">
      <c r="A187" s="20"/>
      <c r="B187" s="20"/>
      <c r="C187" s="20"/>
      <c r="D187" s="20"/>
      <c r="E187" s="21"/>
      <c r="F187" s="20"/>
      <c r="G187" s="20"/>
      <c r="H187" s="20"/>
      <c r="I187" s="20"/>
      <c r="J187" s="20"/>
    </row>
    <row r="188" spans="1:10" x14ac:dyDescent="0.3">
      <c r="A188" s="20"/>
      <c r="B188" s="20"/>
      <c r="C188" s="20"/>
      <c r="D188" s="20"/>
      <c r="E188" s="21"/>
      <c r="F188" s="20"/>
      <c r="G188" s="20"/>
      <c r="H188" s="20"/>
      <c r="I188" s="20"/>
      <c r="J188" s="20"/>
    </row>
    <row r="189" spans="1:10" x14ac:dyDescent="0.3">
      <c r="A189" s="20"/>
      <c r="B189" s="20"/>
      <c r="C189" s="20"/>
      <c r="D189" s="20"/>
      <c r="E189" s="21"/>
      <c r="F189" s="20"/>
      <c r="G189" s="20"/>
      <c r="H189" s="20"/>
      <c r="I189" s="20"/>
      <c r="J189" s="20"/>
    </row>
    <row r="190" spans="1:10" x14ac:dyDescent="0.3">
      <c r="A190" s="20"/>
      <c r="B190" s="20"/>
      <c r="C190" s="20"/>
      <c r="D190" s="20"/>
      <c r="E190" s="21"/>
      <c r="F190" s="20"/>
      <c r="G190" s="20"/>
      <c r="H190" s="20"/>
      <c r="I190" s="20"/>
      <c r="J190" s="20"/>
    </row>
    <row r="191" spans="1:10" x14ac:dyDescent="0.3">
      <c r="A191" s="20"/>
      <c r="B191" s="20"/>
      <c r="C191" s="20"/>
      <c r="D191" s="20"/>
      <c r="E191" s="21"/>
      <c r="F191" s="20"/>
      <c r="G191" s="20"/>
      <c r="H191" s="20"/>
      <c r="I191" s="20"/>
      <c r="J191" s="20"/>
    </row>
    <row r="192" spans="1:10" x14ac:dyDescent="0.3">
      <c r="A192" s="20"/>
      <c r="B192" s="20"/>
      <c r="C192" s="20"/>
      <c r="D192" s="20"/>
      <c r="E192" s="21"/>
      <c r="F192" s="20"/>
      <c r="G192" s="20"/>
      <c r="H192" s="20"/>
      <c r="I192" s="20"/>
      <c r="J192" s="20"/>
    </row>
    <row r="193" spans="1:10" x14ac:dyDescent="0.3">
      <c r="A193" s="20"/>
      <c r="B193" s="20"/>
      <c r="C193" s="20"/>
      <c r="D193" s="20"/>
      <c r="E193" s="21"/>
      <c r="F193" s="20"/>
      <c r="G193" s="20"/>
      <c r="H193" s="20"/>
      <c r="I193" s="20"/>
      <c r="J193" s="20"/>
    </row>
    <row r="194" spans="1:10" x14ac:dyDescent="0.3">
      <c r="A194" s="20"/>
      <c r="B194" s="20"/>
      <c r="C194" s="20"/>
      <c r="D194" s="20"/>
      <c r="E194" s="21"/>
      <c r="F194" s="20"/>
      <c r="G194" s="20"/>
      <c r="H194" s="20"/>
      <c r="I194" s="20"/>
      <c r="J194" s="20"/>
    </row>
    <row r="195" spans="1:10" x14ac:dyDescent="0.3">
      <c r="A195" s="20"/>
      <c r="B195" s="20"/>
      <c r="C195" s="20"/>
      <c r="D195" s="20"/>
      <c r="E195" s="21"/>
      <c r="F195" s="20"/>
      <c r="G195" s="20"/>
      <c r="H195" s="20"/>
      <c r="I195" s="20"/>
      <c r="J195" s="20"/>
    </row>
    <row r="196" spans="1:10" x14ac:dyDescent="0.3">
      <c r="A196" s="20"/>
      <c r="B196" s="20"/>
      <c r="C196" s="20"/>
      <c r="D196" s="20"/>
      <c r="E196" s="21"/>
      <c r="F196" s="20"/>
      <c r="G196" s="20"/>
      <c r="H196" s="20"/>
      <c r="I196" s="20"/>
      <c r="J196" s="20"/>
    </row>
    <row r="197" spans="1:10" x14ac:dyDescent="0.3">
      <c r="A197" s="20"/>
      <c r="B197" s="20"/>
      <c r="C197" s="20"/>
      <c r="D197" s="20"/>
      <c r="E197" s="21"/>
      <c r="F197" s="20"/>
      <c r="G197" s="20"/>
      <c r="H197" s="20"/>
      <c r="I197" s="20"/>
      <c r="J197" s="20"/>
    </row>
    <row r="198" spans="1:10" x14ac:dyDescent="0.3">
      <c r="A198" s="20"/>
      <c r="B198" s="20"/>
      <c r="C198" s="20"/>
      <c r="D198" s="20"/>
      <c r="E198" s="21"/>
      <c r="F198" s="20"/>
      <c r="G198" s="20"/>
      <c r="H198" s="20"/>
      <c r="I198" s="20"/>
      <c r="J198" s="20"/>
    </row>
    <row r="199" spans="1:10" x14ac:dyDescent="0.3">
      <c r="A199" s="20"/>
      <c r="B199" s="20"/>
      <c r="C199" s="20"/>
      <c r="D199" s="20"/>
      <c r="E199" s="21"/>
      <c r="F199" s="20"/>
      <c r="G199" s="20"/>
      <c r="H199" s="20"/>
      <c r="I199" s="20"/>
      <c r="J199" s="20"/>
    </row>
    <row r="200" spans="1:10" x14ac:dyDescent="0.3">
      <c r="A200" s="20"/>
      <c r="B200" s="20"/>
      <c r="C200" s="20"/>
      <c r="D200" s="20"/>
      <c r="E200" s="21"/>
      <c r="F200" s="20"/>
      <c r="G200" s="20"/>
      <c r="H200" s="20"/>
      <c r="I200" s="20"/>
      <c r="J200" s="20"/>
    </row>
    <row r="201" spans="1:10" x14ac:dyDescent="0.3">
      <c r="A201" s="20"/>
      <c r="B201" s="20"/>
      <c r="C201" s="20"/>
      <c r="D201" s="20"/>
      <c r="E201" s="21"/>
      <c r="F201" s="20"/>
      <c r="G201" s="20"/>
      <c r="H201" s="20"/>
      <c r="I201" s="20"/>
      <c r="J201" s="20"/>
    </row>
    <row r="202" spans="1:10" x14ac:dyDescent="0.3">
      <c r="A202" s="20"/>
      <c r="B202" s="20"/>
      <c r="C202" s="20"/>
      <c r="D202" s="20"/>
      <c r="E202" s="21"/>
      <c r="F202" s="20"/>
      <c r="G202" s="20"/>
      <c r="H202" s="20"/>
      <c r="I202" s="20"/>
      <c r="J202" s="20"/>
    </row>
    <row r="203" spans="1:10" x14ac:dyDescent="0.3">
      <c r="A203" s="20"/>
      <c r="B203" s="20"/>
      <c r="C203" s="20"/>
      <c r="D203" s="20"/>
      <c r="E203" s="21"/>
      <c r="F203" s="20"/>
      <c r="G203" s="20"/>
      <c r="H203" s="20"/>
      <c r="I203" s="20"/>
      <c r="J203" s="20"/>
    </row>
    <row r="204" spans="1:10" x14ac:dyDescent="0.3">
      <c r="A204" s="20"/>
      <c r="B204" s="20"/>
      <c r="C204" s="20"/>
      <c r="D204" s="20"/>
      <c r="E204" s="21"/>
      <c r="F204" s="20"/>
      <c r="G204" s="20"/>
      <c r="H204" s="20"/>
      <c r="I204" s="20"/>
      <c r="J204" s="20"/>
    </row>
    <row r="205" spans="1:10" x14ac:dyDescent="0.3">
      <c r="A205" s="20"/>
      <c r="B205" s="20"/>
      <c r="C205" s="20"/>
      <c r="D205" s="20"/>
      <c r="E205" s="21"/>
      <c r="F205" s="20"/>
      <c r="G205" s="20"/>
      <c r="H205" s="20"/>
      <c r="I205" s="20"/>
      <c r="J205" s="20"/>
    </row>
    <row r="206" spans="1:10" x14ac:dyDescent="0.3">
      <c r="A206" s="20"/>
      <c r="B206" s="20"/>
      <c r="C206" s="20"/>
      <c r="D206" s="20"/>
      <c r="E206" s="21"/>
      <c r="F206" s="20"/>
      <c r="G206" s="20"/>
      <c r="H206" s="20"/>
      <c r="I206" s="20"/>
      <c r="J206" s="20"/>
    </row>
    <row r="207" spans="1:10" x14ac:dyDescent="0.3">
      <c r="A207" s="20"/>
      <c r="B207" s="20"/>
      <c r="C207" s="20"/>
      <c r="D207" s="20"/>
      <c r="E207" s="21"/>
      <c r="F207" s="20"/>
      <c r="G207" s="20"/>
      <c r="H207" s="20"/>
      <c r="I207" s="20"/>
      <c r="J207" s="20"/>
    </row>
    <row r="208" spans="1:10" x14ac:dyDescent="0.3">
      <c r="A208" s="20"/>
      <c r="B208" s="20"/>
      <c r="C208" s="20"/>
      <c r="D208" s="20"/>
      <c r="E208" s="21"/>
      <c r="F208" s="20"/>
      <c r="G208" s="20"/>
      <c r="H208" s="20"/>
      <c r="I208" s="20"/>
      <c r="J208" s="20"/>
    </row>
    <row r="209" spans="1:10" x14ac:dyDescent="0.3">
      <c r="A209" s="20"/>
      <c r="B209" s="20"/>
      <c r="C209" s="20"/>
      <c r="D209" s="20"/>
      <c r="E209" s="21"/>
      <c r="F209" s="20"/>
      <c r="G209" s="20"/>
      <c r="H209" s="20"/>
      <c r="I209" s="20"/>
      <c r="J209" s="20"/>
    </row>
    <row r="210" spans="1:10" x14ac:dyDescent="0.3">
      <c r="A210" s="20"/>
      <c r="B210" s="20"/>
      <c r="C210" s="20"/>
      <c r="D210" s="20"/>
      <c r="E210" s="21"/>
      <c r="F210" s="20"/>
      <c r="G210" s="20"/>
      <c r="H210" s="20"/>
      <c r="I210" s="20"/>
      <c r="J210" s="20"/>
    </row>
    <row r="211" spans="1:10" x14ac:dyDescent="0.3">
      <c r="A211" s="20"/>
      <c r="B211" s="20"/>
      <c r="C211" s="20"/>
      <c r="D211" s="20"/>
      <c r="E211" s="21"/>
      <c r="F211" s="20"/>
      <c r="G211" s="20"/>
      <c r="H211" s="20"/>
      <c r="I211" s="20"/>
      <c r="J211" s="20"/>
    </row>
    <row r="212" spans="1:10" x14ac:dyDescent="0.3">
      <c r="A212" s="20"/>
      <c r="B212" s="20"/>
      <c r="C212" s="20"/>
      <c r="D212" s="20"/>
      <c r="E212" s="21"/>
      <c r="F212" s="20"/>
      <c r="G212" s="20"/>
      <c r="H212" s="20"/>
      <c r="I212" s="20"/>
      <c r="J212" s="20"/>
    </row>
    <row r="213" spans="1:10" x14ac:dyDescent="0.3">
      <c r="A213" s="20"/>
      <c r="B213" s="20"/>
      <c r="C213" s="20"/>
      <c r="D213" s="20"/>
      <c r="E213" s="21"/>
      <c r="F213" s="20"/>
      <c r="G213" s="20"/>
      <c r="H213" s="20"/>
      <c r="I213" s="20"/>
      <c r="J213" s="20"/>
    </row>
    <row r="214" spans="1:10" x14ac:dyDescent="0.3">
      <c r="A214" s="20"/>
      <c r="B214" s="20"/>
      <c r="C214" s="20"/>
      <c r="D214" s="20"/>
      <c r="E214" s="21"/>
      <c r="F214" s="20"/>
      <c r="G214" s="20"/>
      <c r="H214" s="20"/>
      <c r="I214" s="20"/>
      <c r="J214" s="20"/>
    </row>
    <row r="215" spans="1:10" x14ac:dyDescent="0.3">
      <c r="A215" s="20"/>
      <c r="B215" s="20"/>
      <c r="C215" s="20"/>
      <c r="D215" s="20"/>
      <c r="E215" s="21"/>
      <c r="F215" s="20"/>
      <c r="G215" s="20"/>
      <c r="H215" s="20"/>
      <c r="I215" s="20"/>
      <c r="J215" s="20"/>
    </row>
    <row r="216" spans="1:10" x14ac:dyDescent="0.3">
      <c r="A216" s="20"/>
      <c r="B216" s="20"/>
      <c r="C216" s="20"/>
      <c r="D216" s="20"/>
      <c r="E216" s="21"/>
      <c r="F216" s="20"/>
      <c r="G216" s="20"/>
      <c r="H216" s="20"/>
      <c r="I216" s="20"/>
      <c r="J216" s="20"/>
    </row>
    <row r="217" spans="1:10" x14ac:dyDescent="0.3">
      <c r="A217" s="20"/>
      <c r="B217" s="20"/>
      <c r="C217" s="20"/>
      <c r="D217" s="20"/>
      <c r="E217" s="21"/>
      <c r="F217" s="20"/>
      <c r="G217" s="20"/>
      <c r="H217" s="20"/>
      <c r="I217" s="20"/>
      <c r="J217" s="20"/>
    </row>
    <row r="218" spans="1:10" x14ac:dyDescent="0.3">
      <c r="A218" s="20"/>
      <c r="B218" s="20"/>
      <c r="C218" s="20"/>
      <c r="D218" s="20"/>
      <c r="E218" s="21"/>
      <c r="F218" s="20"/>
      <c r="G218" s="20"/>
      <c r="H218" s="20"/>
      <c r="I218" s="20"/>
      <c r="J218" s="20"/>
    </row>
    <row r="219" spans="1:10" x14ac:dyDescent="0.3">
      <c r="A219" s="20"/>
      <c r="B219" s="20"/>
      <c r="C219" s="20"/>
      <c r="D219" s="20"/>
      <c r="E219" s="21"/>
      <c r="F219" s="20"/>
      <c r="G219" s="20"/>
      <c r="H219" s="20"/>
      <c r="I219" s="20"/>
      <c r="J219" s="20"/>
    </row>
    <row r="220" spans="1:10" x14ac:dyDescent="0.3">
      <c r="A220" s="20"/>
      <c r="B220" s="20"/>
      <c r="C220" s="20"/>
      <c r="D220" s="20"/>
      <c r="E220" s="21"/>
      <c r="F220" s="20"/>
      <c r="G220" s="20"/>
      <c r="H220" s="20"/>
      <c r="I220" s="20"/>
      <c r="J220" s="20"/>
    </row>
    <row r="221" spans="1:10" x14ac:dyDescent="0.3">
      <c r="A221" s="20"/>
      <c r="B221" s="20"/>
      <c r="C221" s="20"/>
      <c r="D221" s="20"/>
      <c r="E221" s="21"/>
      <c r="F221" s="20"/>
      <c r="G221" s="20"/>
      <c r="H221" s="20"/>
      <c r="I221" s="20"/>
      <c r="J221" s="20"/>
    </row>
    <row r="222" spans="1:10" x14ac:dyDescent="0.3">
      <c r="A222" s="20"/>
      <c r="B222" s="20"/>
      <c r="C222" s="20"/>
      <c r="D222" s="20"/>
      <c r="E222" s="21"/>
      <c r="F222" s="20"/>
      <c r="G222" s="20"/>
      <c r="H222" s="20"/>
      <c r="I222" s="20"/>
      <c r="J222" s="20"/>
    </row>
    <row r="223" spans="1:10" x14ac:dyDescent="0.3">
      <c r="A223" s="20"/>
      <c r="B223" s="20"/>
      <c r="C223" s="20"/>
      <c r="D223" s="20"/>
      <c r="E223" s="21"/>
      <c r="F223" s="20"/>
      <c r="G223" s="20"/>
      <c r="H223" s="20"/>
      <c r="I223" s="20"/>
      <c r="J223" s="20"/>
    </row>
    <row r="224" spans="1:10" x14ac:dyDescent="0.3">
      <c r="A224" s="20"/>
      <c r="B224" s="20"/>
      <c r="C224" s="20"/>
      <c r="D224" s="20"/>
      <c r="E224" s="21"/>
      <c r="F224" s="20"/>
      <c r="G224" s="20"/>
      <c r="H224" s="20"/>
      <c r="I224" s="20"/>
      <c r="J224" s="20"/>
    </row>
    <row r="225" spans="1:10" x14ac:dyDescent="0.3">
      <c r="A225" s="20"/>
      <c r="B225" s="20"/>
      <c r="C225" s="20"/>
      <c r="D225" s="20"/>
      <c r="E225" s="21"/>
      <c r="F225" s="20"/>
      <c r="G225" s="20"/>
      <c r="H225" s="20"/>
      <c r="I225" s="20"/>
      <c r="J225" s="20"/>
    </row>
    <row r="226" spans="1:10" x14ac:dyDescent="0.3">
      <c r="A226" s="20"/>
      <c r="B226" s="20"/>
      <c r="C226" s="20"/>
      <c r="D226" s="20"/>
      <c r="E226" s="21"/>
      <c r="F226" s="20"/>
      <c r="G226" s="20"/>
      <c r="H226" s="20"/>
      <c r="I226" s="20"/>
      <c r="J226" s="20"/>
    </row>
    <row r="227" spans="1:10" x14ac:dyDescent="0.3">
      <c r="A227" s="20"/>
      <c r="B227" s="20"/>
      <c r="C227" s="20"/>
      <c r="D227" s="20"/>
      <c r="E227" s="21"/>
      <c r="F227" s="20"/>
      <c r="G227" s="20"/>
      <c r="H227" s="20"/>
      <c r="I227" s="20"/>
      <c r="J227" s="20"/>
    </row>
    <row r="228" spans="1:10" x14ac:dyDescent="0.3">
      <c r="A228" s="20"/>
      <c r="B228" s="20"/>
      <c r="C228" s="20"/>
      <c r="D228" s="20"/>
      <c r="E228" s="21"/>
      <c r="F228" s="20"/>
      <c r="G228" s="20"/>
      <c r="H228" s="20"/>
      <c r="I228" s="20"/>
      <c r="J228" s="20"/>
    </row>
    <row r="229" spans="1:10" x14ac:dyDescent="0.3">
      <c r="A229" s="20"/>
      <c r="B229" s="20"/>
      <c r="C229" s="20"/>
      <c r="D229" s="20"/>
      <c r="E229" s="21"/>
      <c r="F229" s="20"/>
      <c r="G229" s="20"/>
      <c r="H229" s="20"/>
      <c r="I229" s="20"/>
      <c r="J229" s="20"/>
    </row>
    <row r="230" spans="1:10" x14ac:dyDescent="0.3">
      <c r="A230" s="20"/>
      <c r="B230" s="20"/>
      <c r="C230" s="20"/>
      <c r="D230" s="20"/>
      <c r="E230" s="21"/>
      <c r="F230" s="20"/>
      <c r="G230" s="20"/>
      <c r="H230" s="20"/>
      <c r="I230" s="20"/>
      <c r="J230" s="20"/>
    </row>
    <row r="231" spans="1:10" x14ac:dyDescent="0.3">
      <c r="A231" s="20"/>
      <c r="B231" s="20"/>
      <c r="C231" s="20"/>
      <c r="D231" s="20"/>
      <c r="E231" s="21"/>
      <c r="F231" s="20"/>
      <c r="G231" s="20"/>
      <c r="H231" s="20"/>
      <c r="I231" s="20"/>
      <c r="J231" s="20"/>
    </row>
    <row r="232" spans="1:10" x14ac:dyDescent="0.3">
      <c r="A232" s="20"/>
      <c r="B232" s="20"/>
      <c r="C232" s="20"/>
      <c r="D232" s="20"/>
      <c r="E232" s="21"/>
      <c r="F232" s="20"/>
      <c r="G232" s="20"/>
      <c r="H232" s="20"/>
      <c r="I232" s="20"/>
      <c r="J232" s="20"/>
    </row>
    <row r="233" spans="1:10" x14ac:dyDescent="0.3">
      <c r="A233" s="20"/>
      <c r="B233" s="20"/>
      <c r="C233" s="20"/>
      <c r="D233" s="20"/>
      <c r="E233" s="21"/>
      <c r="F233" s="20"/>
      <c r="G233" s="20"/>
      <c r="H233" s="20"/>
      <c r="I233" s="20"/>
      <c r="J233" s="20"/>
    </row>
    <row r="234" spans="1:10" x14ac:dyDescent="0.3">
      <c r="A234" s="20"/>
      <c r="B234" s="20"/>
      <c r="C234" s="20"/>
      <c r="D234" s="20"/>
      <c r="E234" s="21"/>
      <c r="F234" s="20"/>
      <c r="G234" s="20"/>
      <c r="H234" s="20"/>
      <c r="I234" s="20"/>
      <c r="J234" s="20"/>
    </row>
    <row r="235" spans="1:10" x14ac:dyDescent="0.3">
      <c r="A235" s="20"/>
      <c r="B235" s="20"/>
      <c r="C235" s="20"/>
      <c r="D235" s="20"/>
      <c r="E235" s="21"/>
      <c r="F235" s="20"/>
      <c r="G235" s="20"/>
      <c r="H235" s="20"/>
      <c r="I235" s="20"/>
      <c r="J235" s="20"/>
    </row>
    <row r="236" spans="1:10" x14ac:dyDescent="0.3">
      <c r="A236" s="20"/>
      <c r="B236" s="20"/>
      <c r="C236" s="20"/>
      <c r="D236" s="20"/>
      <c r="E236" s="21"/>
      <c r="F236" s="20"/>
      <c r="G236" s="20"/>
      <c r="H236" s="20"/>
      <c r="I236" s="20"/>
      <c r="J236" s="20"/>
    </row>
    <row r="237" spans="1:10" x14ac:dyDescent="0.3">
      <c r="A237" s="20"/>
      <c r="B237" s="20"/>
      <c r="C237" s="20"/>
      <c r="D237" s="20"/>
      <c r="E237" s="21"/>
      <c r="F237" s="20"/>
      <c r="G237" s="20"/>
      <c r="H237" s="20"/>
      <c r="I237" s="20"/>
      <c r="J237" s="20"/>
    </row>
    <row r="238" spans="1:10" x14ac:dyDescent="0.3">
      <c r="A238" s="20"/>
      <c r="B238" s="20"/>
      <c r="C238" s="20"/>
      <c r="D238" s="20"/>
      <c r="E238" s="21"/>
      <c r="F238" s="20"/>
      <c r="G238" s="20"/>
      <c r="H238" s="20"/>
      <c r="I238" s="20"/>
      <c r="J238" s="20"/>
    </row>
    <row r="239" spans="1:10" x14ac:dyDescent="0.3">
      <c r="A239" s="20"/>
      <c r="B239" s="20"/>
      <c r="C239" s="20"/>
      <c r="D239" s="20"/>
      <c r="E239" s="21"/>
      <c r="F239" s="20"/>
      <c r="G239" s="20"/>
      <c r="H239" s="20"/>
      <c r="I239" s="20"/>
      <c r="J239" s="20"/>
    </row>
    <row r="240" spans="1:10" x14ac:dyDescent="0.3">
      <c r="A240" s="20"/>
      <c r="B240" s="20"/>
      <c r="C240" s="20"/>
      <c r="D240" s="20"/>
      <c r="E240" s="21"/>
      <c r="F240" s="20"/>
      <c r="G240" s="20"/>
      <c r="H240" s="20"/>
      <c r="I240" s="20"/>
      <c r="J240" s="20"/>
    </row>
    <row r="241" spans="1:10" x14ac:dyDescent="0.3">
      <c r="A241" s="20"/>
      <c r="B241" s="20"/>
      <c r="C241" s="20"/>
      <c r="D241" s="20"/>
      <c r="E241" s="21"/>
      <c r="F241" s="20"/>
      <c r="G241" s="20"/>
      <c r="H241" s="20"/>
      <c r="I241" s="20"/>
      <c r="J241" s="20"/>
    </row>
    <row r="242" spans="1:10" x14ac:dyDescent="0.3">
      <c r="A242" s="20"/>
      <c r="B242" s="20"/>
      <c r="C242" s="20"/>
      <c r="D242" s="20"/>
      <c r="E242" s="21"/>
      <c r="F242" s="20"/>
      <c r="G242" s="20"/>
      <c r="H242" s="20"/>
      <c r="I242" s="20"/>
      <c r="J242" s="20"/>
    </row>
    <row r="243" spans="1:10" x14ac:dyDescent="0.3">
      <c r="A243" s="20"/>
      <c r="B243" s="20"/>
      <c r="C243" s="20"/>
      <c r="D243" s="20"/>
      <c r="E243" s="21"/>
      <c r="F243" s="20"/>
      <c r="G243" s="20"/>
      <c r="H243" s="20"/>
      <c r="I243" s="20"/>
      <c r="J243" s="20"/>
    </row>
    <row r="244" spans="1:10" x14ac:dyDescent="0.3">
      <c r="A244" s="20"/>
      <c r="B244" s="20"/>
      <c r="C244" s="20"/>
      <c r="D244" s="20"/>
      <c r="E244" s="21"/>
      <c r="F244" s="20"/>
      <c r="G244" s="20"/>
      <c r="H244" s="20"/>
      <c r="I244" s="20"/>
      <c r="J244" s="20"/>
    </row>
    <row r="245" spans="1:10" x14ac:dyDescent="0.3">
      <c r="A245" s="20"/>
      <c r="B245" s="20"/>
      <c r="C245" s="20"/>
      <c r="D245" s="20"/>
      <c r="E245" s="21"/>
      <c r="F245" s="20"/>
      <c r="G245" s="20"/>
      <c r="H245" s="20"/>
      <c r="I245" s="20"/>
      <c r="J245" s="20"/>
    </row>
    <row r="246" spans="1:10" x14ac:dyDescent="0.3">
      <c r="A246" s="20"/>
      <c r="B246" s="20"/>
      <c r="C246" s="20"/>
      <c r="D246" s="20"/>
      <c r="E246" s="21"/>
      <c r="F246" s="20"/>
      <c r="G246" s="20"/>
      <c r="H246" s="20"/>
      <c r="I246" s="20"/>
      <c r="J246" s="20"/>
    </row>
    <row r="247" spans="1:10" x14ac:dyDescent="0.3">
      <c r="A247" s="20"/>
      <c r="B247" s="20"/>
      <c r="C247" s="20"/>
      <c r="D247" s="20"/>
      <c r="E247" s="21"/>
      <c r="F247" s="20"/>
      <c r="G247" s="20"/>
      <c r="H247" s="20"/>
      <c r="I247" s="20"/>
      <c r="J247" s="20"/>
    </row>
    <row r="248" spans="1:10" x14ac:dyDescent="0.3">
      <c r="A248" s="20"/>
      <c r="B248" s="20"/>
      <c r="C248" s="20"/>
      <c r="D248" s="20"/>
      <c r="E248" s="21"/>
      <c r="F248" s="20"/>
      <c r="G248" s="20"/>
      <c r="H248" s="20"/>
      <c r="I248" s="20"/>
      <c r="J248" s="20"/>
    </row>
    <row r="249" spans="1:10" x14ac:dyDescent="0.3">
      <c r="A249" s="20"/>
      <c r="B249" s="20"/>
      <c r="C249" s="20"/>
      <c r="D249" s="20"/>
      <c r="E249" s="21"/>
      <c r="F249" s="20"/>
      <c r="G249" s="20"/>
      <c r="H249" s="20"/>
      <c r="I249" s="20"/>
      <c r="J249" s="20"/>
    </row>
    <row r="250" spans="1:10" x14ac:dyDescent="0.3">
      <c r="A250" s="20"/>
      <c r="B250" s="20"/>
      <c r="C250" s="20"/>
      <c r="D250" s="20"/>
      <c r="E250" s="21"/>
      <c r="F250" s="20"/>
      <c r="G250" s="20"/>
      <c r="H250" s="20"/>
      <c r="I250" s="20"/>
      <c r="J250" s="20"/>
    </row>
    <row r="251" spans="1:10" x14ac:dyDescent="0.3">
      <c r="A251" s="20"/>
      <c r="B251" s="20"/>
      <c r="C251" s="20"/>
      <c r="D251" s="20"/>
      <c r="E251" s="21"/>
      <c r="F251" s="20"/>
      <c r="G251" s="20"/>
      <c r="H251" s="20"/>
      <c r="I251" s="20"/>
      <c r="J251" s="20"/>
    </row>
    <row r="252" spans="1:10" x14ac:dyDescent="0.3">
      <c r="A252" s="20"/>
      <c r="B252" s="20"/>
      <c r="C252" s="20"/>
      <c r="D252" s="20"/>
      <c r="E252" s="21"/>
      <c r="F252" s="20"/>
      <c r="G252" s="20"/>
      <c r="H252" s="20"/>
      <c r="I252" s="20"/>
      <c r="J252" s="20"/>
    </row>
    <row r="253" spans="1:10" x14ac:dyDescent="0.3">
      <c r="A253" s="20"/>
      <c r="B253" s="20"/>
      <c r="C253" s="20"/>
      <c r="D253" s="20"/>
      <c r="E253" s="21"/>
      <c r="F253" s="20"/>
      <c r="G253" s="20"/>
      <c r="H253" s="20"/>
      <c r="I253" s="20"/>
      <c r="J253" s="20"/>
    </row>
    <row r="254" spans="1:10" x14ac:dyDescent="0.3">
      <c r="A254" s="20"/>
      <c r="B254" s="20"/>
      <c r="C254" s="20"/>
      <c r="D254" s="20"/>
      <c r="E254" s="21"/>
      <c r="F254" s="20"/>
      <c r="G254" s="20"/>
      <c r="H254" s="20"/>
      <c r="I254" s="20"/>
      <c r="J254" s="20"/>
    </row>
    <row r="255" spans="1:10" x14ac:dyDescent="0.3">
      <c r="A255" s="20"/>
      <c r="B255" s="20"/>
      <c r="C255" s="20"/>
      <c r="D255" s="20"/>
      <c r="E255" s="21"/>
      <c r="F255" s="20"/>
      <c r="G255" s="20"/>
      <c r="H255" s="20"/>
      <c r="I255" s="20"/>
      <c r="J255" s="20"/>
    </row>
    <row r="256" spans="1:10" x14ac:dyDescent="0.3">
      <c r="A256" s="20"/>
      <c r="B256" s="20"/>
      <c r="C256" s="20"/>
      <c r="D256" s="20"/>
      <c r="E256" s="21"/>
      <c r="F256" s="20"/>
      <c r="G256" s="20"/>
      <c r="H256" s="20"/>
      <c r="I256" s="20"/>
      <c r="J256" s="20"/>
    </row>
    <row r="257" spans="1:10" x14ac:dyDescent="0.3">
      <c r="A257" s="20"/>
      <c r="B257" s="20"/>
      <c r="C257" s="20"/>
      <c r="D257" s="20"/>
      <c r="E257" s="21"/>
      <c r="F257" s="20"/>
      <c r="G257" s="20"/>
      <c r="H257" s="20"/>
      <c r="I257" s="20"/>
      <c r="J257" s="20"/>
    </row>
    <row r="258" spans="1:10" x14ac:dyDescent="0.3">
      <c r="A258" s="20"/>
      <c r="B258" s="20"/>
      <c r="C258" s="20"/>
      <c r="D258" s="20"/>
      <c r="E258" s="21"/>
      <c r="F258" s="20"/>
      <c r="G258" s="20"/>
      <c r="H258" s="20"/>
      <c r="I258" s="20"/>
      <c r="J258" s="20"/>
    </row>
    <row r="259" spans="1:10" x14ac:dyDescent="0.3">
      <c r="A259" s="20"/>
      <c r="B259" s="20"/>
      <c r="C259" s="20"/>
      <c r="D259" s="20"/>
      <c r="E259" s="21"/>
      <c r="F259" s="20"/>
      <c r="G259" s="20"/>
      <c r="H259" s="20"/>
      <c r="I259" s="20"/>
      <c r="J259" s="20"/>
    </row>
    <row r="260" spans="1:10" x14ac:dyDescent="0.3">
      <c r="A260" s="20"/>
      <c r="B260" s="20"/>
      <c r="C260" s="20"/>
      <c r="D260" s="20"/>
      <c r="E260" s="21"/>
      <c r="F260" s="20"/>
      <c r="G260" s="20"/>
      <c r="H260" s="20"/>
      <c r="I260" s="20"/>
      <c r="J260" s="20"/>
    </row>
    <row r="261" spans="1:10" x14ac:dyDescent="0.3">
      <c r="A261" s="20"/>
      <c r="B261" s="20"/>
      <c r="C261" s="20"/>
      <c r="D261" s="20"/>
      <c r="E261" s="21"/>
      <c r="F261" s="20"/>
      <c r="G261" s="20"/>
      <c r="H261" s="20"/>
      <c r="I261" s="20"/>
      <c r="J261" s="20"/>
    </row>
    <row r="262" spans="1:10" x14ac:dyDescent="0.3">
      <c r="A262" s="20"/>
      <c r="B262" s="20"/>
      <c r="C262" s="20"/>
      <c r="D262" s="20"/>
      <c r="E262" s="21"/>
      <c r="F262" s="20"/>
      <c r="G262" s="20"/>
      <c r="H262" s="20"/>
      <c r="I262" s="20"/>
      <c r="J262" s="20"/>
    </row>
    <row r="263" spans="1:10" x14ac:dyDescent="0.3">
      <c r="A263" s="20"/>
      <c r="B263" s="20"/>
      <c r="C263" s="20"/>
      <c r="D263" s="20"/>
      <c r="E263" s="21"/>
      <c r="F263" s="20"/>
      <c r="G263" s="20"/>
      <c r="H263" s="20"/>
      <c r="I263" s="20"/>
      <c r="J263" s="20"/>
    </row>
    <row r="264" spans="1:10" x14ac:dyDescent="0.3">
      <c r="A264" s="20"/>
      <c r="B264" s="20"/>
      <c r="C264" s="20"/>
      <c r="D264" s="20"/>
      <c r="E264" s="21"/>
      <c r="F264" s="20"/>
      <c r="G264" s="20"/>
      <c r="H264" s="20"/>
      <c r="I264" s="20"/>
      <c r="J264" s="20"/>
    </row>
    <row r="265" spans="1:10" x14ac:dyDescent="0.3">
      <c r="A265" s="20"/>
      <c r="B265" s="20"/>
      <c r="C265" s="20"/>
      <c r="D265" s="20"/>
      <c r="E265" s="21"/>
      <c r="F265" s="20"/>
      <c r="G265" s="20"/>
      <c r="H265" s="20"/>
      <c r="I265" s="20"/>
      <c r="J265" s="20"/>
    </row>
    <row r="266" spans="1:10" x14ac:dyDescent="0.3">
      <c r="A266" s="20"/>
      <c r="B266" s="20"/>
      <c r="C266" s="20"/>
      <c r="D266" s="20"/>
      <c r="E266" s="21"/>
      <c r="F266" s="20"/>
      <c r="G266" s="20"/>
      <c r="H266" s="20"/>
      <c r="I266" s="20"/>
      <c r="J266" s="20"/>
    </row>
    <row r="267" spans="1:10" x14ac:dyDescent="0.3">
      <c r="A267" s="20"/>
      <c r="B267" s="20"/>
      <c r="C267" s="20"/>
      <c r="D267" s="20"/>
      <c r="E267" s="21"/>
      <c r="F267" s="20"/>
      <c r="G267" s="20"/>
      <c r="H267" s="20"/>
      <c r="I267" s="20"/>
      <c r="J267" s="20"/>
    </row>
    <row r="268" spans="1:10" x14ac:dyDescent="0.3">
      <c r="A268" s="20"/>
      <c r="B268" s="20"/>
      <c r="C268" s="20"/>
      <c r="D268" s="20"/>
      <c r="E268" s="21"/>
      <c r="F268" s="20"/>
      <c r="G268" s="20"/>
      <c r="H268" s="20"/>
      <c r="I268" s="20"/>
      <c r="J268" s="20"/>
    </row>
    <row r="269" spans="1:10" x14ac:dyDescent="0.3">
      <c r="A269" s="20"/>
      <c r="B269" s="20"/>
      <c r="C269" s="20"/>
      <c r="D269" s="20"/>
      <c r="E269" s="21"/>
      <c r="F269" s="20"/>
      <c r="G269" s="20"/>
      <c r="H269" s="20"/>
      <c r="I269" s="20"/>
      <c r="J269" s="20"/>
    </row>
    <row r="270" spans="1:10" x14ac:dyDescent="0.3">
      <c r="A270" s="20"/>
      <c r="B270" s="20"/>
      <c r="C270" s="20"/>
      <c r="D270" s="20"/>
      <c r="E270" s="21"/>
      <c r="F270" s="20"/>
      <c r="G270" s="20"/>
      <c r="H270" s="20"/>
      <c r="I270" s="20"/>
      <c r="J270" s="20"/>
    </row>
    <row r="271" spans="1:10" x14ac:dyDescent="0.3">
      <c r="A271" s="20"/>
      <c r="B271" s="20"/>
      <c r="C271" s="20"/>
      <c r="D271" s="20"/>
      <c r="E271" s="21"/>
      <c r="F271" s="20"/>
      <c r="G271" s="20"/>
      <c r="H271" s="20"/>
      <c r="I271" s="20"/>
      <c r="J271" s="20"/>
    </row>
    <row r="272" spans="1:10" x14ac:dyDescent="0.3">
      <c r="A272" s="20"/>
      <c r="B272" s="20"/>
      <c r="C272" s="20"/>
      <c r="D272" s="20"/>
      <c r="E272" s="21"/>
      <c r="F272" s="20"/>
      <c r="G272" s="20"/>
      <c r="H272" s="20"/>
      <c r="I272" s="20"/>
      <c r="J272" s="20"/>
    </row>
    <row r="273" spans="1:10" x14ac:dyDescent="0.3">
      <c r="A273" s="20"/>
      <c r="B273" s="20"/>
      <c r="C273" s="20"/>
      <c r="D273" s="20"/>
      <c r="E273" s="21"/>
      <c r="F273" s="20"/>
      <c r="G273" s="20"/>
      <c r="H273" s="20"/>
      <c r="I273" s="20"/>
      <c r="J273" s="20"/>
    </row>
    <row r="274" spans="1:10" x14ac:dyDescent="0.3">
      <c r="A274" s="20"/>
      <c r="B274" s="20"/>
      <c r="C274" s="20"/>
      <c r="D274" s="20"/>
      <c r="E274" s="21"/>
      <c r="F274" s="20"/>
      <c r="G274" s="20"/>
      <c r="H274" s="20"/>
      <c r="I274" s="20"/>
      <c r="J274" s="20"/>
    </row>
    <row r="275" spans="1:10" x14ac:dyDescent="0.3">
      <c r="A275" s="20"/>
      <c r="B275" s="20"/>
      <c r="C275" s="20"/>
      <c r="D275" s="20"/>
      <c r="E275" s="21"/>
      <c r="F275" s="20"/>
      <c r="G275" s="20"/>
      <c r="H275" s="20"/>
      <c r="I275" s="20"/>
      <c r="J275" s="20"/>
    </row>
    <row r="276" spans="1:10" x14ac:dyDescent="0.3">
      <c r="A276" s="20"/>
      <c r="B276" s="20"/>
      <c r="C276" s="20"/>
      <c r="D276" s="20"/>
      <c r="E276" s="21"/>
      <c r="F276" s="20"/>
      <c r="G276" s="20"/>
      <c r="H276" s="20"/>
      <c r="I276" s="20"/>
      <c r="J276" s="20"/>
    </row>
    <row r="277" spans="1:10" x14ac:dyDescent="0.3">
      <c r="A277" s="20"/>
      <c r="B277" s="20"/>
      <c r="C277" s="20"/>
      <c r="D277" s="20"/>
      <c r="E277" s="21"/>
      <c r="F277" s="20"/>
      <c r="G277" s="20"/>
      <c r="H277" s="20"/>
      <c r="I277" s="20"/>
      <c r="J277" s="20"/>
    </row>
    <row r="278" spans="1:10" x14ac:dyDescent="0.3">
      <c r="A278" s="20"/>
      <c r="B278" s="20"/>
      <c r="C278" s="20"/>
      <c r="D278" s="20"/>
      <c r="E278" s="21"/>
      <c r="F278" s="20"/>
      <c r="G278" s="20"/>
      <c r="H278" s="20"/>
      <c r="I278" s="20"/>
      <c r="J278" s="20"/>
    </row>
    <row r="279" spans="1:10" x14ac:dyDescent="0.3">
      <c r="A279" s="20"/>
      <c r="B279" s="20"/>
      <c r="C279" s="20"/>
      <c r="D279" s="20"/>
      <c r="E279" s="21"/>
      <c r="F279" s="20"/>
      <c r="G279" s="20"/>
      <c r="H279" s="20"/>
      <c r="I279" s="20"/>
      <c r="J279" s="20"/>
    </row>
    <row r="280" spans="1:10" x14ac:dyDescent="0.3">
      <c r="A280" s="20"/>
      <c r="B280" s="20"/>
      <c r="C280" s="20"/>
      <c r="D280" s="20"/>
      <c r="E280" s="21"/>
      <c r="F280" s="20"/>
      <c r="G280" s="20"/>
      <c r="H280" s="20"/>
      <c r="I280" s="20"/>
      <c r="J280" s="20"/>
    </row>
    <row r="281" spans="1:10" x14ac:dyDescent="0.3">
      <c r="A281" s="20"/>
      <c r="B281" s="20"/>
      <c r="C281" s="20"/>
      <c r="D281" s="20"/>
      <c r="E281" s="21"/>
      <c r="F281" s="20"/>
      <c r="G281" s="20"/>
      <c r="H281" s="20"/>
      <c r="I281" s="20"/>
      <c r="J281" s="20"/>
    </row>
    <row r="282" spans="1:10" x14ac:dyDescent="0.3">
      <c r="A282" s="20"/>
      <c r="B282" s="20"/>
      <c r="C282" s="20"/>
      <c r="D282" s="20"/>
      <c r="E282" s="21"/>
      <c r="F282" s="20"/>
      <c r="G282" s="20"/>
      <c r="H282" s="20"/>
      <c r="I282" s="20"/>
      <c r="J282" s="20"/>
    </row>
    <row r="283" spans="1:10" x14ac:dyDescent="0.3">
      <c r="A283" s="20"/>
      <c r="B283" s="20"/>
      <c r="C283" s="20"/>
      <c r="D283" s="20"/>
      <c r="E283" s="21"/>
      <c r="F283" s="20"/>
      <c r="G283" s="20"/>
      <c r="H283" s="20"/>
      <c r="I283" s="20"/>
      <c r="J283" s="20"/>
    </row>
    <row r="284" spans="1:10" x14ac:dyDescent="0.3">
      <c r="A284" s="20"/>
      <c r="B284" s="20"/>
      <c r="C284" s="20"/>
      <c r="D284" s="20"/>
      <c r="E284" s="21"/>
      <c r="F284" s="20"/>
      <c r="G284" s="20"/>
      <c r="H284" s="20"/>
      <c r="I284" s="20"/>
      <c r="J284" s="20"/>
    </row>
    <row r="285" spans="1:10" x14ac:dyDescent="0.3">
      <c r="A285" s="20"/>
      <c r="B285" s="20"/>
      <c r="C285" s="20"/>
      <c r="D285" s="20"/>
      <c r="E285" s="21"/>
      <c r="F285" s="20"/>
      <c r="G285" s="20"/>
      <c r="H285" s="20"/>
      <c r="I285" s="20"/>
      <c r="J285" s="20"/>
    </row>
    <row r="286" spans="1:10" x14ac:dyDescent="0.3">
      <c r="A286" s="20"/>
      <c r="B286" s="20"/>
      <c r="C286" s="20"/>
      <c r="D286" s="20"/>
      <c r="E286" s="21"/>
      <c r="F286" s="20"/>
      <c r="G286" s="20"/>
      <c r="H286" s="20"/>
      <c r="I286" s="20"/>
      <c r="J286" s="20"/>
    </row>
    <row r="287" spans="1:10" x14ac:dyDescent="0.3">
      <c r="A287" s="20"/>
      <c r="B287" s="20"/>
      <c r="C287" s="20"/>
      <c r="D287" s="20"/>
      <c r="E287" s="21"/>
      <c r="F287" s="20"/>
      <c r="G287" s="20"/>
      <c r="H287" s="20"/>
      <c r="I287" s="20"/>
      <c r="J287" s="20"/>
    </row>
    <row r="288" spans="1:10" x14ac:dyDescent="0.3">
      <c r="A288" s="20"/>
      <c r="B288" s="20"/>
      <c r="C288" s="20"/>
      <c r="D288" s="20"/>
      <c r="E288" s="21"/>
      <c r="F288" s="20"/>
      <c r="G288" s="20"/>
      <c r="H288" s="20"/>
      <c r="I288" s="20"/>
      <c r="J288" s="20"/>
    </row>
    <row r="289" spans="1:10" x14ac:dyDescent="0.3">
      <c r="A289" s="20"/>
      <c r="B289" s="20"/>
      <c r="C289" s="20"/>
      <c r="D289" s="20"/>
      <c r="E289" s="21"/>
      <c r="F289" s="20"/>
      <c r="G289" s="20"/>
      <c r="H289" s="20"/>
      <c r="I289" s="20"/>
      <c r="J289" s="20"/>
    </row>
    <row r="290" spans="1:10" x14ac:dyDescent="0.3">
      <c r="A290" s="20"/>
      <c r="B290" s="20"/>
      <c r="C290" s="20"/>
      <c r="D290" s="20"/>
      <c r="E290" s="21"/>
      <c r="F290" s="20"/>
      <c r="G290" s="20"/>
      <c r="H290" s="20"/>
      <c r="I290" s="20"/>
      <c r="J290" s="20"/>
    </row>
    <row r="291" spans="1:10" x14ac:dyDescent="0.3">
      <c r="A291" s="20"/>
      <c r="B291" s="20"/>
      <c r="C291" s="20"/>
      <c r="D291" s="20"/>
      <c r="E291" s="21"/>
      <c r="F291" s="20"/>
      <c r="G291" s="20"/>
      <c r="H291" s="20"/>
      <c r="I291" s="20"/>
      <c r="J291" s="20"/>
    </row>
    <row r="292" spans="1:10" x14ac:dyDescent="0.3">
      <c r="A292" s="20"/>
      <c r="B292" s="20"/>
      <c r="C292" s="20"/>
      <c r="D292" s="20"/>
      <c r="E292" s="21"/>
      <c r="F292" s="20"/>
      <c r="G292" s="20"/>
      <c r="H292" s="20"/>
      <c r="I292" s="20"/>
      <c r="J292" s="20"/>
    </row>
    <row r="293" spans="1:10" x14ac:dyDescent="0.3">
      <c r="A293" s="20"/>
      <c r="B293" s="20"/>
      <c r="C293" s="20"/>
      <c r="D293" s="20"/>
      <c r="E293" s="21"/>
      <c r="F293" s="20"/>
      <c r="G293" s="20"/>
      <c r="H293" s="20"/>
      <c r="I293" s="20"/>
      <c r="J293" s="20"/>
    </row>
    <row r="294" spans="1:10" x14ac:dyDescent="0.3">
      <c r="A294" s="20"/>
      <c r="B294" s="20"/>
      <c r="C294" s="20"/>
      <c r="D294" s="20"/>
      <c r="E294" s="21"/>
      <c r="F294" s="20"/>
      <c r="G294" s="20"/>
      <c r="H294" s="20"/>
      <c r="I294" s="20"/>
      <c r="J294" s="20"/>
    </row>
    <row r="295" spans="1:10" x14ac:dyDescent="0.3">
      <c r="A295" s="20"/>
      <c r="B295" s="20"/>
      <c r="C295" s="20"/>
      <c r="D295" s="20"/>
      <c r="E295" s="21"/>
      <c r="F295" s="20"/>
      <c r="G295" s="20"/>
      <c r="H295" s="20"/>
      <c r="I295" s="20"/>
      <c r="J295" s="20"/>
    </row>
    <row r="296" spans="1:10" x14ac:dyDescent="0.3">
      <c r="A296" s="20"/>
      <c r="B296" s="20"/>
      <c r="C296" s="20"/>
      <c r="D296" s="20"/>
      <c r="E296" s="21"/>
      <c r="F296" s="20"/>
      <c r="G296" s="20"/>
      <c r="H296" s="20"/>
      <c r="I296" s="20"/>
      <c r="J296" s="20"/>
    </row>
    <row r="297" spans="1:10" x14ac:dyDescent="0.3">
      <c r="A297" s="20"/>
      <c r="B297" s="20"/>
      <c r="C297" s="20"/>
      <c r="D297" s="20"/>
      <c r="E297" s="21"/>
      <c r="F297" s="20"/>
      <c r="G297" s="20"/>
      <c r="H297" s="20"/>
      <c r="I297" s="20"/>
      <c r="J297" s="20"/>
    </row>
    <row r="298" spans="1:10" x14ac:dyDescent="0.3">
      <c r="A298" s="20"/>
      <c r="B298" s="20"/>
      <c r="C298" s="20"/>
      <c r="D298" s="20"/>
      <c r="E298" s="21"/>
      <c r="F298" s="20"/>
      <c r="G298" s="20"/>
      <c r="H298" s="20"/>
      <c r="I298" s="20"/>
      <c r="J298" s="20"/>
    </row>
    <row r="299" spans="1:10" x14ac:dyDescent="0.3">
      <c r="A299" s="20"/>
      <c r="B299" s="20"/>
      <c r="C299" s="20"/>
      <c r="D299" s="20"/>
      <c r="E299" s="21"/>
      <c r="F299" s="20"/>
      <c r="G299" s="20"/>
      <c r="H299" s="20"/>
      <c r="I299" s="20"/>
      <c r="J299" s="20"/>
    </row>
    <row r="300" spans="1:10" x14ac:dyDescent="0.3">
      <c r="A300" s="20"/>
      <c r="B300" s="20"/>
      <c r="C300" s="20"/>
      <c r="D300" s="20"/>
      <c r="E300" s="21"/>
      <c r="F300" s="20"/>
      <c r="G300" s="20"/>
      <c r="H300" s="20"/>
      <c r="I300" s="20"/>
      <c r="J300" s="20"/>
    </row>
    <row r="301" spans="1:10" x14ac:dyDescent="0.3">
      <c r="A301" s="20"/>
      <c r="B301" s="20"/>
      <c r="C301" s="20"/>
      <c r="D301" s="20"/>
      <c r="E301" s="21"/>
      <c r="F301" s="20"/>
      <c r="G301" s="20"/>
      <c r="H301" s="20"/>
      <c r="I301" s="20"/>
      <c r="J301" s="20"/>
    </row>
    <row r="302" spans="1:10" x14ac:dyDescent="0.3">
      <c r="A302" s="20"/>
      <c r="B302" s="20"/>
      <c r="C302" s="20"/>
      <c r="D302" s="20"/>
      <c r="E302" s="21"/>
      <c r="F302" s="20"/>
      <c r="G302" s="20"/>
      <c r="H302" s="20"/>
      <c r="I302" s="20"/>
      <c r="J302" s="20"/>
    </row>
    <row r="303" spans="1:10" x14ac:dyDescent="0.3">
      <c r="A303" s="20"/>
      <c r="B303" s="20"/>
      <c r="C303" s="20"/>
      <c r="D303" s="20"/>
      <c r="E303" s="21"/>
      <c r="F303" s="20"/>
      <c r="G303" s="20"/>
      <c r="H303" s="20"/>
      <c r="I303" s="20"/>
      <c r="J303" s="20"/>
    </row>
    <row r="304" spans="1:10" x14ac:dyDescent="0.3">
      <c r="A304" s="20"/>
      <c r="B304" s="20"/>
      <c r="C304" s="20"/>
      <c r="D304" s="20"/>
      <c r="E304" s="21"/>
      <c r="F304" s="20"/>
      <c r="G304" s="20"/>
      <c r="H304" s="20"/>
      <c r="I304" s="20"/>
      <c r="J304" s="20"/>
    </row>
    <row r="305" spans="1:10" x14ac:dyDescent="0.3">
      <c r="A305" s="20"/>
      <c r="B305" s="20"/>
      <c r="C305" s="20"/>
      <c r="D305" s="20"/>
      <c r="E305" s="21"/>
      <c r="F305" s="20"/>
      <c r="G305" s="20"/>
      <c r="H305" s="20"/>
      <c r="I305" s="20"/>
      <c r="J305" s="20"/>
    </row>
    <row r="306" spans="1:10" x14ac:dyDescent="0.3">
      <c r="A306" s="20"/>
      <c r="B306" s="20"/>
      <c r="C306" s="20"/>
      <c r="D306" s="20"/>
      <c r="E306" s="21"/>
      <c r="F306" s="20"/>
      <c r="G306" s="20"/>
      <c r="H306" s="20"/>
      <c r="I306" s="20"/>
      <c r="J306" s="20"/>
    </row>
    <row r="307" spans="1:10" x14ac:dyDescent="0.3">
      <c r="A307" s="20"/>
      <c r="B307" s="20"/>
      <c r="C307" s="20"/>
      <c r="D307" s="20"/>
      <c r="E307" s="21"/>
      <c r="F307" s="20"/>
      <c r="G307" s="20"/>
      <c r="H307" s="20"/>
      <c r="I307" s="20"/>
      <c r="J307" s="20"/>
    </row>
    <row r="308" spans="1:10" x14ac:dyDescent="0.3">
      <c r="A308" s="20"/>
      <c r="B308" s="20"/>
      <c r="C308" s="20"/>
      <c r="D308" s="20"/>
      <c r="E308" s="21"/>
      <c r="F308" s="20"/>
      <c r="G308" s="20"/>
      <c r="H308" s="20"/>
      <c r="I308" s="20"/>
      <c r="J308" s="20"/>
    </row>
    <row r="309" spans="1:10" x14ac:dyDescent="0.3">
      <c r="A309" s="20"/>
      <c r="B309" s="20"/>
      <c r="C309" s="20"/>
      <c r="D309" s="20"/>
      <c r="E309" s="21"/>
      <c r="F309" s="20"/>
      <c r="G309" s="20"/>
      <c r="H309" s="20"/>
      <c r="I309" s="20"/>
      <c r="J309" s="20"/>
    </row>
    <row r="310" spans="1:10" x14ac:dyDescent="0.3">
      <c r="A310" s="20"/>
      <c r="B310" s="20"/>
      <c r="C310" s="20"/>
      <c r="D310" s="20"/>
      <c r="E310" s="21"/>
      <c r="F310" s="20"/>
      <c r="G310" s="20"/>
      <c r="H310" s="20"/>
      <c r="I310" s="20"/>
      <c r="J310" s="20"/>
    </row>
    <row r="311" spans="1:10" x14ac:dyDescent="0.3">
      <c r="A311" s="20"/>
      <c r="B311" s="20"/>
      <c r="C311" s="20"/>
      <c r="D311" s="20"/>
      <c r="E311" s="21"/>
      <c r="F311" s="20"/>
      <c r="G311" s="20"/>
      <c r="H311" s="20"/>
      <c r="I311" s="20"/>
      <c r="J311" s="20"/>
    </row>
    <row r="312" spans="1:10" x14ac:dyDescent="0.3">
      <c r="A312" s="20"/>
      <c r="B312" s="20"/>
      <c r="C312" s="20"/>
      <c r="D312" s="20"/>
      <c r="E312" s="21"/>
      <c r="F312" s="20"/>
      <c r="G312" s="20"/>
      <c r="H312" s="20"/>
      <c r="I312" s="20"/>
      <c r="J312" s="20"/>
    </row>
    <row r="313" spans="1:10" x14ac:dyDescent="0.3">
      <c r="A313" s="20"/>
      <c r="B313" s="20"/>
      <c r="C313" s="20"/>
      <c r="D313" s="20"/>
      <c r="E313" s="21"/>
      <c r="F313" s="20"/>
      <c r="G313" s="20"/>
      <c r="H313" s="20"/>
      <c r="I313" s="20"/>
      <c r="J313" s="20"/>
    </row>
    <row r="314" spans="1:10" x14ac:dyDescent="0.3">
      <c r="A314" s="20"/>
      <c r="B314" s="20"/>
      <c r="C314" s="20"/>
      <c r="D314" s="20"/>
      <c r="E314" s="21"/>
      <c r="F314" s="20"/>
      <c r="G314" s="20"/>
      <c r="H314" s="20"/>
      <c r="I314" s="20"/>
      <c r="J314" s="20"/>
    </row>
    <row r="315" spans="1:10" x14ac:dyDescent="0.3">
      <c r="A315" s="20"/>
      <c r="B315" s="20"/>
      <c r="C315" s="20"/>
      <c r="D315" s="20"/>
      <c r="E315" s="21"/>
      <c r="F315" s="20"/>
      <c r="G315" s="20"/>
      <c r="H315" s="20"/>
      <c r="I315" s="20"/>
      <c r="J315" s="20"/>
    </row>
    <row r="316" spans="1:10" x14ac:dyDescent="0.3">
      <c r="A316" s="20"/>
      <c r="B316" s="20"/>
      <c r="C316" s="20"/>
      <c r="D316" s="20"/>
      <c r="E316" s="21"/>
      <c r="F316" s="20"/>
      <c r="G316" s="20"/>
      <c r="H316" s="20"/>
      <c r="I316" s="20"/>
      <c r="J316" s="20"/>
    </row>
    <row r="317" spans="1:10" x14ac:dyDescent="0.3">
      <c r="A317" s="20"/>
      <c r="B317" s="20"/>
      <c r="C317" s="20"/>
      <c r="D317" s="20"/>
      <c r="E317" s="21"/>
      <c r="F317" s="20"/>
      <c r="G317" s="20"/>
      <c r="H317" s="20"/>
      <c r="I317" s="20"/>
      <c r="J317" s="20"/>
    </row>
    <row r="318" spans="1:10" x14ac:dyDescent="0.3">
      <c r="A318" s="20"/>
      <c r="B318" s="20"/>
      <c r="C318" s="20"/>
      <c r="D318" s="20"/>
      <c r="E318" s="21"/>
      <c r="F318" s="20"/>
      <c r="G318" s="20"/>
      <c r="H318" s="20"/>
      <c r="I318" s="20"/>
      <c r="J318" s="20"/>
    </row>
    <row r="319" spans="1:10" x14ac:dyDescent="0.3">
      <c r="A319" s="20"/>
      <c r="B319" s="20"/>
      <c r="C319" s="20"/>
      <c r="D319" s="20"/>
      <c r="E319" s="21"/>
      <c r="F319" s="20"/>
      <c r="G319" s="20"/>
      <c r="H319" s="20"/>
      <c r="I319" s="20"/>
      <c r="J319" s="20"/>
    </row>
    <row r="320" spans="1:10" x14ac:dyDescent="0.3">
      <c r="A320" s="20"/>
      <c r="B320" s="20"/>
      <c r="C320" s="20"/>
      <c r="D320" s="20"/>
      <c r="E320" s="21"/>
      <c r="F320" s="20"/>
      <c r="G320" s="20"/>
      <c r="H320" s="20"/>
      <c r="I320" s="20"/>
      <c r="J320" s="20"/>
    </row>
    <row r="321" spans="1:10" x14ac:dyDescent="0.3">
      <c r="A321" s="20"/>
      <c r="B321" s="20"/>
      <c r="C321" s="20"/>
      <c r="D321" s="20"/>
      <c r="E321" s="21"/>
      <c r="F321" s="20"/>
      <c r="G321" s="20"/>
      <c r="H321" s="20"/>
      <c r="I321" s="20"/>
      <c r="J321" s="20"/>
    </row>
    <row r="322" spans="1:10" x14ac:dyDescent="0.3">
      <c r="A322" s="20"/>
      <c r="B322" s="20"/>
      <c r="C322" s="20"/>
      <c r="D322" s="20"/>
      <c r="E322" s="21"/>
      <c r="F322" s="20"/>
      <c r="G322" s="20"/>
      <c r="H322" s="20"/>
      <c r="I322" s="20"/>
      <c r="J322" s="20"/>
    </row>
    <row r="323" spans="1:10" x14ac:dyDescent="0.3">
      <c r="A323" s="20"/>
      <c r="B323" s="20"/>
      <c r="C323" s="20"/>
      <c r="D323" s="20"/>
      <c r="E323" s="21"/>
      <c r="F323" s="20"/>
      <c r="G323" s="20"/>
      <c r="H323" s="20"/>
      <c r="I323" s="20"/>
      <c r="J323" s="20"/>
    </row>
    <row r="324" spans="1:10" x14ac:dyDescent="0.3">
      <c r="A324" s="20"/>
      <c r="B324" s="20"/>
      <c r="C324" s="20"/>
      <c r="D324" s="20"/>
      <c r="E324" s="21"/>
      <c r="F324" s="20"/>
      <c r="G324" s="20"/>
      <c r="H324" s="20"/>
      <c r="I324" s="20"/>
      <c r="J324" s="20"/>
    </row>
    <row r="325" spans="1:10" x14ac:dyDescent="0.3">
      <c r="A325" s="20"/>
      <c r="B325" s="20"/>
      <c r="C325" s="20"/>
      <c r="D325" s="20"/>
      <c r="E325" s="21"/>
      <c r="F325" s="20"/>
      <c r="G325" s="20"/>
      <c r="H325" s="20"/>
      <c r="I325" s="20"/>
      <c r="J325" s="20"/>
    </row>
    <row r="326" spans="1:10" x14ac:dyDescent="0.3">
      <c r="A326" s="20"/>
      <c r="B326" s="20"/>
      <c r="C326" s="20"/>
      <c r="D326" s="20"/>
      <c r="E326" s="21"/>
      <c r="F326" s="20"/>
      <c r="G326" s="20"/>
      <c r="H326" s="20"/>
      <c r="I326" s="20"/>
      <c r="J326" s="20"/>
    </row>
    <row r="327" spans="1:10" x14ac:dyDescent="0.3">
      <c r="A327" s="20"/>
      <c r="B327" s="20"/>
      <c r="C327" s="20"/>
      <c r="D327" s="20"/>
      <c r="E327" s="21"/>
      <c r="F327" s="20"/>
      <c r="G327" s="20"/>
      <c r="H327" s="20"/>
      <c r="I327" s="20"/>
      <c r="J327" s="20"/>
    </row>
    <row r="328" spans="1:10" x14ac:dyDescent="0.3">
      <c r="A328" s="20"/>
      <c r="B328" s="20"/>
      <c r="C328" s="20"/>
      <c r="D328" s="20"/>
      <c r="E328" s="21"/>
      <c r="F328" s="20"/>
      <c r="G328" s="20"/>
      <c r="H328" s="20"/>
      <c r="I328" s="20"/>
      <c r="J328" s="20"/>
    </row>
    <row r="329" spans="1:10" x14ac:dyDescent="0.3">
      <c r="A329" s="20"/>
      <c r="B329" s="20"/>
      <c r="C329" s="20"/>
      <c r="D329" s="20"/>
      <c r="E329" s="21"/>
      <c r="F329" s="20"/>
      <c r="G329" s="20"/>
      <c r="H329" s="20"/>
      <c r="I329" s="20"/>
      <c r="J329" s="20"/>
    </row>
    <row r="330" spans="1:10" x14ac:dyDescent="0.3">
      <c r="A330" s="20"/>
      <c r="B330" s="20"/>
      <c r="C330" s="20"/>
      <c r="D330" s="20"/>
      <c r="E330" s="21"/>
      <c r="F330" s="20"/>
      <c r="G330" s="20"/>
      <c r="H330" s="20"/>
      <c r="I330" s="20"/>
      <c r="J330" s="20"/>
    </row>
    <row r="331" spans="1:10" x14ac:dyDescent="0.3">
      <c r="A331" s="20"/>
      <c r="B331" s="20"/>
      <c r="C331" s="20"/>
      <c r="D331" s="20"/>
      <c r="E331" s="21"/>
      <c r="F331" s="20"/>
      <c r="G331" s="20"/>
      <c r="H331" s="20"/>
      <c r="I331" s="20"/>
      <c r="J331" s="20"/>
    </row>
    <row r="332" spans="1:10" x14ac:dyDescent="0.3">
      <c r="A332" s="20"/>
      <c r="B332" s="20"/>
      <c r="C332" s="20"/>
      <c r="D332" s="20"/>
      <c r="E332" s="21"/>
      <c r="F332" s="20"/>
      <c r="G332" s="20"/>
      <c r="H332" s="20"/>
      <c r="I332" s="20"/>
      <c r="J332" s="20"/>
    </row>
    <row r="333" spans="1:10" x14ac:dyDescent="0.3">
      <c r="A333" s="20"/>
      <c r="B333" s="20"/>
      <c r="C333" s="20"/>
      <c r="D333" s="20"/>
      <c r="E333" s="21"/>
      <c r="F333" s="20"/>
      <c r="G333" s="20"/>
      <c r="H333" s="20"/>
      <c r="I333" s="20"/>
      <c r="J333" s="20"/>
    </row>
    <row r="334" spans="1:10" x14ac:dyDescent="0.3">
      <c r="A334" s="20"/>
      <c r="B334" s="20"/>
      <c r="C334" s="20"/>
      <c r="D334" s="20"/>
      <c r="E334" s="21"/>
      <c r="F334" s="20"/>
      <c r="G334" s="20"/>
      <c r="H334" s="20"/>
      <c r="I334" s="20"/>
      <c r="J334" s="20"/>
    </row>
    <row r="335" spans="1:10" x14ac:dyDescent="0.3">
      <c r="A335" s="20"/>
      <c r="B335" s="20"/>
      <c r="C335" s="20"/>
      <c r="D335" s="20"/>
      <c r="E335" s="21"/>
      <c r="F335" s="20"/>
      <c r="G335" s="20"/>
      <c r="H335" s="20"/>
      <c r="I335" s="20"/>
      <c r="J335" s="20"/>
    </row>
    <row r="336" spans="1:10" x14ac:dyDescent="0.3">
      <c r="A336" s="20"/>
      <c r="B336" s="20"/>
      <c r="C336" s="20"/>
      <c r="D336" s="20"/>
      <c r="E336" s="21"/>
      <c r="F336" s="20"/>
      <c r="G336" s="20"/>
      <c r="H336" s="20"/>
      <c r="I336" s="20"/>
      <c r="J336" s="20"/>
    </row>
    <row r="337" spans="1:10" x14ac:dyDescent="0.3">
      <c r="A337" s="20"/>
      <c r="B337" s="20"/>
      <c r="C337" s="20"/>
      <c r="D337" s="20"/>
      <c r="E337" s="21"/>
      <c r="F337" s="20"/>
      <c r="G337" s="20"/>
      <c r="H337" s="20"/>
      <c r="I337" s="20"/>
      <c r="J337" s="20"/>
    </row>
    <row r="338" spans="1:10" x14ac:dyDescent="0.3">
      <c r="A338" s="20"/>
      <c r="B338" s="20"/>
      <c r="C338" s="20"/>
      <c r="D338" s="20"/>
      <c r="E338" s="21"/>
      <c r="F338" s="20"/>
      <c r="G338" s="20"/>
      <c r="H338" s="20"/>
      <c r="I338" s="20"/>
      <c r="J338" s="20"/>
    </row>
    <row r="339" spans="1:10" x14ac:dyDescent="0.3">
      <c r="A339" s="20"/>
      <c r="B339" s="20"/>
      <c r="C339" s="20"/>
      <c r="D339" s="20"/>
      <c r="E339" s="21"/>
      <c r="F339" s="20"/>
      <c r="G339" s="20"/>
      <c r="H339" s="20"/>
      <c r="I339" s="20"/>
      <c r="J339" s="20"/>
    </row>
    <row r="340" spans="1:10" x14ac:dyDescent="0.3">
      <c r="A340" s="20"/>
      <c r="B340" s="20"/>
      <c r="C340" s="20"/>
      <c r="D340" s="20"/>
      <c r="E340" s="21"/>
      <c r="F340" s="20"/>
      <c r="G340" s="20"/>
      <c r="H340" s="20"/>
      <c r="I340" s="20"/>
      <c r="J340" s="20"/>
    </row>
    <row r="341" spans="1:10" x14ac:dyDescent="0.3">
      <c r="A341" s="20"/>
      <c r="B341" s="20"/>
      <c r="C341" s="20"/>
      <c r="D341" s="20"/>
      <c r="E341" s="21"/>
      <c r="F341" s="20"/>
      <c r="G341" s="20"/>
      <c r="H341" s="20"/>
      <c r="I341" s="20"/>
      <c r="J341" s="20"/>
    </row>
    <row r="342" spans="1:10" x14ac:dyDescent="0.3">
      <c r="A342" s="20"/>
      <c r="B342" s="20"/>
      <c r="C342" s="20"/>
      <c r="D342" s="20"/>
      <c r="E342" s="21"/>
      <c r="F342" s="20"/>
      <c r="G342" s="20"/>
      <c r="H342" s="20"/>
      <c r="I342" s="20"/>
      <c r="J342" s="20"/>
    </row>
    <row r="343" spans="1:10" x14ac:dyDescent="0.3">
      <c r="A343" s="20"/>
      <c r="B343" s="20"/>
      <c r="C343" s="20"/>
      <c r="D343" s="20"/>
      <c r="E343" s="21"/>
      <c r="F343" s="20"/>
      <c r="G343" s="20"/>
      <c r="H343" s="20"/>
      <c r="I343" s="20"/>
      <c r="J343" s="20"/>
    </row>
    <row r="344" spans="1:10" x14ac:dyDescent="0.3">
      <c r="A344" s="20"/>
      <c r="B344" s="20"/>
      <c r="C344" s="20"/>
      <c r="D344" s="20"/>
      <c r="E344" s="21"/>
      <c r="F344" s="20"/>
      <c r="G344" s="20"/>
      <c r="H344" s="20"/>
      <c r="I344" s="20"/>
      <c r="J344" s="20"/>
    </row>
    <row r="345" spans="1:10" x14ac:dyDescent="0.3">
      <c r="A345" s="20"/>
      <c r="B345" s="20"/>
      <c r="C345" s="20"/>
      <c r="D345" s="20"/>
      <c r="E345" s="21"/>
      <c r="F345" s="20"/>
      <c r="G345" s="20"/>
      <c r="H345" s="20"/>
      <c r="I345" s="20"/>
      <c r="J345" s="20"/>
    </row>
    <row r="346" spans="1:10" x14ac:dyDescent="0.3">
      <c r="A346" s="20"/>
      <c r="B346" s="20"/>
      <c r="C346" s="20"/>
      <c r="D346" s="20"/>
      <c r="E346" s="21"/>
      <c r="F346" s="20"/>
      <c r="G346" s="20"/>
      <c r="H346" s="20"/>
      <c r="I346" s="20"/>
      <c r="J346" s="20"/>
    </row>
    <row r="347" spans="1:10" x14ac:dyDescent="0.3">
      <c r="A347" s="20"/>
      <c r="B347" s="20"/>
      <c r="C347" s="20"/>
      <c r="D347" s="20"/>
      <c r="E347" s="21"/>
      <c r="F347" s="20"/>
      <c r="G347" s="20"/>
      <c r="H347" s="20"/>
      <c r="I347" s="20"/>
      <c r="J347" s="20"/>
    </row>
    <row r="348" spans="1:10" x14ac:dyDescent="0.3">
      <c r="A348" s="20"/>
      <c r="B348" s="20"/>
      <c r="C348" s="20"/>
      <c r="D348" s="20"/>
      <c r="E348" s="21"/>
      <c r="F348" s="20"/>
      <c r="G348" s="20"/>
      <c r="H348" s="20"/>
      <c r="I348" s="20"/>
      <c r="J348" s="20"/>
    </row>
    <row r="349" spans="1:10" x14ac:dyDescent="0.3">
      <c r="A349" s="20"/>
      <c r="B349" s="20"/>
      <c r="C349" s="20"/>
      <c r="D349" s="20"/>
      <c r="E349" s="21"/>
      <c r="F349" s="20"/>
      <c r="G349" s="20"/>
      <c r="H349" s="20"/>
      <c r="I349" s="20"/>
      <c r="J349" s="20"/>
    </row>
    <row r="350" spans="1:10" x14ac:dyDescent="0.3">
      <c r="A350" s="20"/>
      <c r="B350" s="20"/>
      <c r="C350" s="20"/>
      <c r="D350" s="20"/>
      <c r="E350" s="21"/>
      <c r="F350" s="20"/>
      <c r="G350" s="20"/>
      <c r="H350" s="20"/>
      <c r="I350" s="20"/>
      <c r="J350" s="20"/>
    </row>
    <row r="351" spans="1:10" x14ac:dyDescent="0.3">
      <c r="A351" s="20"/>
      <c r="B351" s="20"/>
      <c r="C351" s="20"/>
      <c r="D351" s="20"/>
      <c r="E351" s="21"/>
      <c r="F351" s="20"/>
      <c r="G351" s="20"/>
      <c r="H351" s="20"/>
      <c r="I351" s="20"/>
      <c r="J351" s="20"/>
    </row>
    <row r="352" spans="1:10" x14ac:dyDescent="0.3">
      <c r="A352" s="20"/>
      <c r="B352" s="20"/>
      <c r="C352" s="20"/>
      <c r="D352" s="20"/>
      <c r="E352" s="21"/>
      <c r="F352" s="20"/>
      <c r="G352" s="20"/>
      <c r="H352" s="20"/>
      <c r="I352" s="20"/>
      <c r="J352" s="20"/>
    </row>
    <row r="353" spans="1:10" x14ac:dyDescent="0.3">
      <c r="A353" s="20"/>
      <c r="B353" s="20"/>
      <c r="C353" s="20"/>
      <c r="D353" s="20"/>
      <c r="E353" s="21"/>
      <c r="F353" s="20"/>
      <c r="G353" s="20"/>
      <c r="H353" s="20"/>
      <c r="I353" s="20"/>
      <c r="J353" s="20"/>
    </row>
    <row r="354" spans="1:10" x14ac:dyDescent="0.3">
      <c r="A354" s="20"/>
      <c r="B354" s="20"/>
      <c r="C354" s="20"/>
      <c r="D354" s="20"/>
      <c r="E354" s="21"/>
      <c r="F354" s="20"/>
      <c r="G354" s="20"/>
      <c r="H354" s="20"/>
      <c r="I354" s="20"/>
      <c r="J354" s="20"/>
    </row>
    <row r="355" spans="1:10" x14ac:dyDescent="0.3">
      <c r="A355" s="20"/>
      <c r="B355" s="20"/>
      <c r="C355" s="20"/>
      <c r="D355" s="20"/>
      <c r="E355" s="21"/>
      <c r="F355" s="20"/>
      <c r="G355" s="20"/>
      <c r="H355" s="20"/>
      <c r="I355" s="20"/>
      <c r="J355" s="20"/>
    </row>
    <row r="356" spans="1:10" x14ac:dyDescent="0.3">
      <c r="A356" s="20"/>
      <c r="B356" s="20"/>
      <c r="C356" s="20"/>
      <c r="D356" s="20"/>
      <c r="E356" s="21"/>
      <c r="F356" s="20"/>
      <c r="G356" s="20"/>
      <c r="H356" s="20"/>
      <c r="I356" s="20"/>
      <c r="J356" s="20"/>
    </row>
    <row r="357" spans="1:10" x14ac:dyDescent="0.3">
      <c r="A357" s="20"/>
      <c r="B357" s="20"/>
      <c r="C357" s="20"/>
      <c r="D357" s="20"/>
      <c r="E357" s="21"/>
      <c r="F357" s="20"/>
      <c r="G357" s="20"/>
      <c r="H357" s="20"/>
      <c r="I357" s="20"/>
      <c r="J357" s="20"/>
    </row>
    <row r="358" spans="1:10" x14ac:dyDescent="0.3">
      <c r="A358" s="20"/>
      <c r="B358" s="20"/>
      <c r="C358" s="20"/>
      <c r="D358" s="20"/>
      <c r="E358" s="21"/>
      <c r="F358" s="20"/>
      <c r="G358" s="20"/>
      <c r="H358" s="20"/>
      <c r="I358" s="20"/>
      <c r="J358" s="20"/>
    </row>
    <row r="359" spans="1:10" x14ac:dyDescent="0.3">
      <c r="A359" s="20"/>
      <c r="B359" s="20"/>
      <c r="C359" s="20"/>
      <c r="D359" s="20"/>
      <c r="E359" s="21"/>
      <c r="F359" s="20"/>
      <c r="G359" s="20"/>
      <c r="H359" s="20"/>
      <c r="I359" s="20"/>
      <c r="J359" s="20"/>
    </row>
    <row r="360" spans="1:10" x14ac:dyDescent="0.3">
      <c r="A360" s="20"/>
      <c r="B360" s="20"/>
      <c r="C360" s="20"/>
      <c r="D360" s="20"/>
      <c r="E360" s="21"/>
      <c r="F360" s="20"/>
      <c r="G360" s="20"/>
      <c r="H360" s="20"/>
      <c r="I360" s="20"/>
      <c r="J360" s="20"/>
    </row>
    <row r="361" spans="1:10" x14ac:dyDescent="0.3">
      <c r="A361" s="20"/>
      <c r="B361" s="20"/>
      <c r="C361" s="20"/>
      <c r="D361" s="20"/>
      <c r="E361" s="21"/>
      <c r="F361" s="20"/>
      <c r="G361" s="20"/>
      <c r="H361" s="20"/>
      <c r="I361" s="20"/>
      <c r="J361" s="20"/>
    </row>
    <row r="362" spans="1:10" x14ac:dyDescent="0.3">
      <c r="A362" s="20"/>
      <c r="B362" s="20"/>
      <c r="C362" s="20"/>
      <c r="D362" s="20"/>
      <c r="E362" s="21"/>
      <c r="F362" s="20"/>
      <c r="G362" s="20"/>
      <c r="H362" s="20"/>
      <c r="I362" s="20"/>
      <c r="J362" s="20"/>
    </row>
    <row r="363" spans="1:10" x14ac:dyDescent="0.3">
      <c r="A363" s="20"/>
      <c r="B363" s="20"/>
      <c r="C363" s="20"/>
      <c r="D363" s="20"/>
      <c r="E363" s="21"/>
      <c r="F363" s="20"/>
      <c r="G363" s="20"/>
      <c r="H363" s="20"/>
      <c r="I363" s="20"/>
      <c r="J363" s="20"/>
    </row>
    <row r="364" spans="1:10" x14ac:dyDescent="0.3">
      <c r="A364" s="20"/>
      <c r="B364" s="20"/>
      <c r="C364" s="20"/>
      <c r="D364" s="20"/>
      <c r="E364" s="21"/>
      <c r="F364" s="20"/>
      <c r="G364" s="20"/>
      <c r="H364" s="20"/>
      <c r="I364" s="20"/>
      <c r="J364" s="20"/>
    </row>
    <row r="365" spans="1:10" x14ac:dyDescent="0.3">
      <c r="A365" s="20"/>
      <c r="B365" s="20"/>
      <c r="C365" s="20"/>
      <c r="D365" s="20"/>
      <c r="E365" s="21"/>
      <c r="F365" s="20"/>
      <c r="G365" s="20"/>
      <c r="H365" s="20"/>
      <c r="I365" s="20"/>
      <c r="J365" s="20"/>
    </row>
    <row r="366" spans="1:10" x14ac:dyDescent="0.3">
      <c r="A366" s="20"/>
      <c r="B366" s="20"/>
      <c r="C366" s="20"/>
      <c r="D366" s="20"/>
      <c r="E366" s="21"/>
      <c r="F366" s="20"/>
      <c r="G366" s="20"/>
      <c r="H366" s="20"/>
      <c r="I366" s="20"/>
      <c r="J366" s="20"/>
    </row>
    <row r="367" spans="1:10" x14ac:dyDescent="0.3">
      <c r="A367" s="20"/>
      <c r="B367" s="20"/>
      <c r="C367" s="20"/>
      <c r="D367" s="20"/>
      <c r="E367" s="21"/>
      <c r="F367" s="20"/>
      <c r="G367" s="20"/>
      <c r="H367" s="20"/>
      <c r="I367" s="20"/>
      <c r="J367" s="20"/>
    </row>
    <row r="368" spans="1:10" x14ac:dyDescent="0.3">
      <c r="A368" s="20"/>
      <c r="B368" s="20"/>
      <c r="C368" s="20"/>
      <c r="D368" s="20"/>
      <c r="E368" s="21"/>
      <c r="F368" s="20"/>
      <c r="G368" s="20"/>
      <c r="H368" s="20"/>
      <c r="I368" s="20"/>
      <c r="J368" s="20"/>
    </row>
    <row r="369" spans="1:10" x14ac:dyDescent="0.3">
      <c r="A369" s="20"/>
      <c r="B369" s="20"/>
      <c r="C369" s="20"/>
      <c r="D369" s="20"/>
      <c r="E369" s="21"/>
      <c r="F369" s="20"/>
      <c r="G369" s="20"/>
      <c r="H369" s="20"/>
      <c r="I369" s="20"/>
      <c r="J369" s="20"/>
    </row>
    <row r="370" spans="1:10" x14ac:dyDescent="0.3">
      <c r="A370" s="20"/>
      <c r="B370" s="20"/>
      <c r="C370" s="20"/>
      <c r="D370" s="20"/>
      <c r="E370" s="21"/>
      <c r="F370" s="20"/>
      <c r="G370" s="20"/>
      <c r="H370" s="20"/>
      <c r="I370" s="20"/>
      <c r="J370" s="20"/>
    </row>
    <row r="371" spans="1:10" x14ac:dyDescent="0.3">
      <c r="A371" s="20"/>
      <c r="B371" s="20"/>
      <c r="C371" s="20"/>
      <c r="D371" s="20"/>
      <c r="E371" s="21"/>
      <c r="F371" s="20"/>
      <c r="G371" s="20"/>
      <c r="H371" s="20"/>
      <c r="I371" s="20"/>
      <c r="J371" s="20"/>
    </row>
    <row r="372" spans="1:10" x14ac:dyDescent="0.3">
      <c r="A372" s="20"/>
      <c r="B372" s="20"/>
      <c r="C372" s="20"/>
      <c r="D372" s="20"/>
      <c r="E372" s="21"/>
      <c r="F372" s="20"/>
      <c r="G372" s="20"/>
      <c r="H372" s="20"/>
      <c r="I372" s="20"/>
      <c r="J372" s="20"/>
    </row>
  </sheetData>
  <mergeCells count="88">
    <mergeCell ref="A60:A61"/>
    <mergeCell ref="B60:D61"/>
    <mergeCell ref="E60:F60"/>
    <mergeCell ref="G60:H60"/>
    <mergeCell ref="I60:J60"/>
    <mergeCell ref="A38:A39"/>
    <mergeCell ref="B38:D39"/>
    <mergeCell ref="E38:F38"/>
    <mergeCell ref="G38:H38"/>
    <mergeCell ref="I38:J38"/>
    <mergeCell ref="A18:A19"/>
    <mergeCell ref="B18:D19"/>
    <mergeCell ref="E18:F18"/>
    <mergeCell ref="G18:H18"/>
    <mergeCell ref="I18:J18"/>
    <mergeCell ref="B26:D26"/>
    <mergeCell ref="B27:D27"/>
    <mergeCell ref="B36:D36"/>
    <mergeCell ref="B41:D41"/>
    <mergeCell ref="B63:D63"/>
    <mergeCell ref="B59:D59"/>
    <mergeCell ref="B62:D62"/>
    <mergeCell ref="B43:D43"/>
    <mergeCell ref="B56:D56"/>
    <mergeCell ref="B57:D57"/>
    <mergeCell ref="B58:D58"/>
    <mergeCell ref="B42:D42"/>
    <mergeCell ref="B28:D28"/>
    <mergeCell ref="B31:D31"/>
    <mergeCell ref="B32:D32"/>
    <mergeCell ref="B46:D46"/>
    <mergeCell ref="A11:J11"/>
    <mergeCell ref="B35:D35"/>
    <mergeCell ref="A52:J52"/>
    <mergeCell ref="A48:J48"/>
    <mergeCell ref="A47:J47"/>
    <mergeCell ref="B49:D49"/>
    <mergeCell ref="B44:D44"/>
    <mergeCell ref="A40:J40"/>
    <mergeCell ref="B16:D16"/>
    <mergeCell ref="B17:D17"/>
    <mergeCell ref="B20:D20"/>
    <mergeCell ref="B29:D29"/>
    <mergeCell ref="B30:D30"/>
    <mergeCell ref="B37:D37"/>
    <mergeCell ref="B14:D14"/>
    <mergeCell ref="B51:D51"/>
    <mergeCell ref="A1:D2"/>
    <mergeCell ref="F1:J2"/>
    <mergeCell ref="A3:J3"/>
    <mergeCell ref="A4:A5"/>
    <mergeCell ref="B4:D5"/>
    <mergeCell ref="E4:F4"/>
    <mergeCell ref="G4:H4"/>
    <mergeCell ref="I4:J4"/>
    <mergeCell ref="A10:J10"/>
    <mergeCell ref="A7:J7"/>
    <mergeCell ref="B8:D8"/>
    <mergeCell ref="B9:D9"/>
    <mergeCell ref="A6:J6"/>
    <mergeCell ref="L12:L13"/>
    <mergeCell ref="B23:D23"/>
    <mergeCell ref="B50:D50"/>
    <mergeCell ref="B55:D55"/>
    <mergeCell ref="B12:D12"/>
    <mergeCell ref="A21:J21"/>
    <mergeCell ref="A33:J33"/>
    <mergeCell ref="B34:D34"/>
    <mergeCell ref="B24:D24"/>
    <mergeCell ref="B22:D22"/>
    <mergeCell ref="B13:D13"/>
    <mergeCell ref="B15:D15"/>
    <mergeCell ref="B25:D25"/>
    <mergeCell ref="B53:D53"/>
    <mergeCell ref="B54:D54"/>
    <mergeCell ref="B45:D45"/>
    <mergeCell ref="B73:D73"/>
    <mergeCell ref="A75:C75"/>
    <mergeCell ref="D75:J75"/>
    <mergeCell ref="A68:J68"/>
    <mergeCell ref="B69:D69"/>
    <mergeCell ref="B70:D70"/>
    <mergeCell ref="A65:J65"/>
    <mergeCell ref="B66:D66"/>
    <mergeCell ref="B64:D64"/>
    <mergeCell ref="B72:D72"/>
    <mergeCell ref="B71:D71"/>
    <mergeCell ref="B67:D67"/>
  </mergeCells>
  <pageMargins left="0.39370078740157483" right="0.39370078740157483" top="0.74803149606299213" bottom="0.39370078740157483" header="0.31496062992125984" footer="0.31496062992125984"/>
  <pageSetup paperSize="9" scale="56" orientation="landscape" r:id="rId1"/>
  <rowBreaks count="4" manualBreakCount="4">
    <brk id="17" max="9" man="1"/>
    <brk id="37" max="9" man="1"/>
    <brk id="59" max="9" man="1"/>
    <brk id="8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view="pageBreakPreview" zoomScale="60" zoomScaleNormal="100" workbookViewId="0">
      <selection activeCell="A3" sqref="A3:I3"/>
    </sheetView>
  </sheetViews>
  <sheetFormatPr defaultRowHeight="18.75" x14ac:dyDescent="0.3"/>
  <cols>
    <col min="1" max="1" width="43.28515625" style="4" customWidth="1"/>
    <col min="2" max="4" width="12.28515625" style="4" customWidth="1"/>
    <col min="5" max="5" width="11.28515625" style="4" customWidth="1"/>
    <col min="6" max="8" width="12.28515625" style="4" customWidth="1"/>
    <col min="9" max="9" width="16.85546875" style="4" customWidth="1"/>
    <col min="10" max="16384" width="9.140625" style="4"/>
  </cols>
  <sheetData>
    <row r="1" spans="1:10" ht="2.25" customHeight="1" x14ac:dyDescent="0.3">
      <c r="A1" s="211"/>
      <c r="B1" s="211"/>
      <c r="C1" s="211"/>
      <c r="D1" s="211"/>
      <c r="E1" s="211"/>
      <c r="F1" s="212" t="s">
        <v>116</v>
      </c>
      <c r="G1" s="213"/>
      <c r="H1" s="213"/>
      <c r="I1" s="213"/>
      <c r="J1" s="6"/>
    </row>
    <row r="2" spans="1:10" ht="147" customHeight="1" x14ac:dyDescent="0.3">
      <c r="A2" s="211"/>
      <c r="B2" s="211"/>
      <c r="C2" s="211"/>
      <c r="D2" s="211"/>
      <c r="E2" s="211"/>
      <c r="F2" s="213"/>
      <c r="G2" s="213"/>
      <c r="H2" s="213"/>
      <c r="I2" s="213"/>
      <c r="J2" s="7"/>
    </row>
    <row r="3" spans="1:10" ht="54" customHeight="1" x14ac:dyDescent="0.3">
      <c r="A3" s="214" t="s">
        <v>18</v>
      </c>
      <c r="B3" s="214"/>
      <c r="C3" s="214"/>
      <c r="D3" s="214"/>
      <c r="E3" s="214"/>
      <c r="F3" s="214"/>
      <c r="G3" s="214"/>
      <c r="H3" s="214"/>
      <c r="I3" s="214"/>
    </row>
    <row r="4" spans="1:10" x14ac:dyDescent="0.3">
      <c r="A4" s="1"/>
      <c r="B4"/>
      <c r="C4"/>
      <c r="D4"/>
      <c r="E4"/>
      <c r="F4"/>
      <c r="G4"/>
      <c r="H4"/>
      <c r="I4"/>
    </row>
    <row r="5" spans="1:10" x14ac:dyDescent="0.3">
      <c r="B5"/>
      <c r="C5"/>
      <c r="D5"/>
      <c r="E5"/>
      <c r="F5"/>
      <c r="G5"/>
      <c r="H5"/>
      <c r="I5" s="1" t="s">
        <v>19</v>
      </c>
    </row>
    <row r="6" spans="1:10" s="25" customFormat="1" ht="45.75" customHeight="1" x14ac:dyDescent="0.3">
      <c r="A6" s="215" t="s">
        <v>20</v>
      </c>
      <c r="B6" s="224" t="s">
        <v>21</v>
      </c>
      <c r="C6" s="222"/>
      <c r="D6" s="222"/>
      <c r="E6" s="222"/>
      <c r="F6" s="222"/>
      <c r="G6" s="222"/>
      <c r="H6" s="223"/>
      <c r="I6" s="221" t="s">
        <v>22</v>
      </c>
    </row>
    <row r="7" spans="1:10" s="25" customFormat="1" x14ac:dyDescent="0.3">
      <c r="A7" s="216"/>
      <c r="B7" s="224" t="s">
        <v>6</v>
      </c>
      <c r="C7" s="222"/>
      <c r="D7" s="223"/>
      <c r="E7" s="224" t="s">
        <v>7</v>
      </c>
      <c r="F7" s="223"/>
      <c r="G7" s="224" t="s">
        <v>8</v>
      </c>
      <c r="H7" s="223"/>
      <c r="I7" s="221"/>
    </row>
    <row r="8" spans="1:10" s="25" customFormat="1" x14ac:dyDescent="0.3">
      <c r="A8" s="217"/>
      <c r="B8" s="24" t="s">
        <v>23</v>
      </c>
      <c r="C8" s="24" t="s">
        <v>24</v>
      </c>
      <c r="D8" s="24" t="s">
        <v>25</v>
      </c>
      <c r="E8" s="24" t="s">
        <v>26</v>
      </c>
      <c r="F8" s="24" t="s">
        <v>27</v>
      </c>
      <c r="G8" s="24" t="s">
        <v>28</v>
      </c>
      <c r="H8" s="24" t="s">
        <v>29</v>
      </c>
      <c r="I8" s="221"/>
    </row>
    <row r="9" spans="1:10" s="25" customFormat="1" x14ac:dyDescent="0.3">
      <c r="A9" s="24">
        <v>1</v>
      </c>
      <c r="B9" s="24">
        <v>2</v>
      </c>
      <c r="C9" s="24">
        <v>3</v>
      </c>
      <c r="D9" s="24">
        <v>4</v>
      </c>
      <c r="E9" s="24">
        <v>5</v>
      </c>
      <c r="F9" s="24">
        <v>6</v>
      </c>
      <c r="G9" s="24">
        <v>7</v>
      </c>
      <c r="H9" s="24">
        <v>8</v>
      </c>
      <c r="I9" s="24">
        <v>9</v>
      </c>
    </row>
    <row r="10" spans="1:10" s="25" customFormat="1" x14ac:dyDescent="0.3">
      <c r="A10" s="26" t="s">
        <v>30</v>
      </c>
      <c r="B10" s="27" t="e">
        <f>Додаток.2!#REF!</f>
        <v>#REF!</v>
      </c>
      <c r="C10" s="27">
        <f>Додаток.2!H42</f>
        <v>1241.5000000000002</v>
      </c>
      <c r="D10" s="27">
        <f>Додаток.2!I42</f>
        <v>1779.5</v>
      </c>
      <c r="E10" s="27">
        <f>Додаток.2!J42</f>
        <v>1612.2000000000003</v>
      </c>
      <c r="F10" s="27">
        <f>Додаток.2!K42</f>
        <v>1720.6</v>
      </c>
      <c r="G10" s="27">
        <f>Додаток.2!M42</f>
        <v>2160.6</v>
      </c>
      <c r="H10" s="27" t="e">
        <f>Додаток.2!#REF!</f>
        <v>#REF!</v>
      </c>
      <c r="I10" s="27">
        <f>Додаток.2!N42</f>
        <v>10538.200000000003</v>
      </c>
    </row>
    <row r="11" spans="1:10" s="25" customFormat="1" x14ac:dyDescent="0.3">
      <c r="A11" s="26" t="s">
        <v>31</v>
      </c>
      <c r="B11" s="27"/>
      <c r="C11" s="27"/>
      <c r="D11" s="27"/>
      <c r="E11" s="27"/>
      <c r="F11" s="27"/>
      <c r="G11" s="27"/>
      <c r="H11" s="27"/>
      <c r="I11" s="28"/>
    </row>
    <row r="12" spans="1:10" s="25" customFormat="1" x14ac:dyDescent="0.3">
      <c r="A12" s="26" t="s">
        <v>32</v>
      </c>
      <c r="B12" s="29" t="e">
        <f>Додаток.2!#REF!</f>
        <v>#REF!</v>
      </c>
      <c r="C12" s="29">
        <f>Додаток.2!H44</f>
        <v>1241.5000000000002</v>
      </c>
      <c r="D12" s="29">
        <f>Додаток.2!I44</f>
        <v>1779.5</v>
      </c>
      <c r="E12" s="29">
        <f>Додаток.2!J44</f>
        <v>1612.2000000000003</v>
      </c>
      <c r="F12" s="29">
        <f>Додаток.2!K44</f>
        <v>1720.6</v>
      </c>
      <c r="G12" s="29">
        <f>Додаток.2!M44</f>
        <v>2160.6</v>
      </c>
      <c r="H12" s="29" t="e">
        <f>Додаток.2!#REF!</f>
        <v>#REF!</v>
      </c>
      <c r="I12" s="29">
        <f>Додаток.2!N44</f>
        <v>10538.2</v>
      </c>
    </row>
    <row r="13" spans="1:10" s="25" customFormat="1" x14ac:dyDescent="0.3">
      <c r="A13" s="26" t="s">
        <v>38</v>
      </c>
      <c r="B13" s="29" t="e">
        <f>Додаток.2!#REF!</f>
        <v>#REF!</v>
      </c>
      <c r="C13" s="29" t="e">
        <f>Додаток.2!#REF!</f>
        <v>#REF!</v>
      </c>
      <c r="D13" s="29" t="e">
        <f>Додаток.2!#REF!</f>
        <v>#REF!</v>
      </c>
      <c r="E13" s="29" t="e">
        <f>Додаток.2!#REF!</f>
        <v>#REF!</v>
      </c>
      <c r="F13" s="29" t="e">
        <f>Додаток.2!#REF!</f>
        <v>#REF!</v>
      </c>
      <c r="G13" s="29" t="e">
        <f>Додаток.2!#REF!</f>
        <v>#REF!</v>
      </c>
      <c r="H13" s="29" t="e">
        <f>Додаток.2!#REF!</f>
        <v>#REF!</v>
      </c>
      <c r="I13" s="29" t="e">
        <f>Додаток.2!#REF!</f>
        <v>#REF!</v>
      </c>
    </row>
    <row r="14" spans="1:10" s="25" customFormat="1" ht="45" customHeight="1" x14ac:dyDescent="0.3">
      <c r="A14" s="26" t="s">
        <v>33</v>
      </c>
      <c r="B14" s="322" t="s">
        <v>13</v>
      </c>
      <c r="C14" s="322"/>
      <c r="D14" s="322"/>
      <c r="E14" s="322"/>
      <c r="F14" s="322"/>
      <c r="G14" s="322"/>
      <c r="H14" s="322"/>
      <c r="I14" s="30"/>
    </row>
    <row r="15" spans="1:10" x14ac:dyDescent="0.3">
      <c r="A15" s="225"/>
      <c r="B15" s="225"/>
      <c r="C15" s="225"/>
      <c r="D15" s="225"/>
      <c r="E15" s="227"/>
      <c r="F15" s="227"/>
      <c r="G15" s="227"/>
      <c r="H15" s="227"/>
      <c r="I15" s="227"/>
    </row>
    <row r="16" spans="1:10" ht="18.75" customHeight="1" x14ac:dyDescent="0.3">
      <c r="A16" s="225" t="s">
        <v>35</v>
      </c>
      <c r="B16" s="225"/>
      <c r="C16" s="225"/>
      <c r="D16" s="225"/>
      <c r="E16" s="229"/>
      <c r="F16" s="229"/>
      <c r="G16" s="229"/>
      <c r="H16" s="229"/>
      <c r="I16" s="229"/>
    </row>
    <row r="17" spans="1:9" ht="18.75" customHeight="1" x14ac:dyDescent="0.3">
      <c r="A17" s="225" t="s">
        <v>16</v>
      </c>
      <c r="B17" s="225"/>
      <c r="C17" s="225"/>
      <c r="D17" s="225"/>
      <c r="E17" s="229"/>
      <c r="F17" s="229"/>
      <c r="G17" s="229"/>
      <c r="H17" s="229"/>
      <c r="I17" s="229"/>
    </row>
    <row r="18" spans="1:9" ht="18.75" customHeight="1" x14ac:dyDescent="0.3">
      <c r="A18" s="225" t="s">
        <v>17</v>
      </c>
      <c r="B18" s="225"/>
      <c r="C18" s="225"/>
      <c r="D18" s="225"/>
      <c r="E18" s="323" t="s">
        <v>36</v>
      </c>
      <c r="F18" s="323"/>
      <c r="G18" s="323"/>
      <c r="H18" s="323"/>
      <c r="I18" s="323"/>
    </row>
    <row r="19" spans="1:9" x14ac:dyDescent="0.3">
      <c r="A19" s="225"/>
      <c r="B19" s="225"/>
      <c r="C19" s="225"/>
      <c r="D19" s="225"/>
      <c r="E19" s="229"/>
      <c r="F19" s="229"/>
      <c r="G19" s="229"/>
      <c r="H19" s="229"/>
      <c r="I19" s="229"/>
    </row>
    <row r="20" spans="1:9" x14ac:dyDescent="0.3">
      <c r="A20" s="5"/>
      <c r="B20" s="5"/>
      <c r="C20" s="5"/>
      <c r="D20" s="5"/>
      <c r="E20" s="5"/>
      <c r="F20" s="5"/>
      <c r="G20" s="5"/>
      <c r="H20" s="5"/>
      <c r="I20" s="5"/>
    </row>
    <row r="21" spans="1:9" x14ac:dyDescent="0.3">
      <c r="A21"/>
      <c r="B21"/>
      <c r="C21"/>
      <c r="D21"/>
      <c r="E21"/>
      <c r="F21"/>
      <c r="G21"/>
      <c r="H21"/>
      <c r="I21"/>
    </row>
    <row r="22" spans="1:9" x14ac:dyDescent="0.3">
      <c r="A22" s="2"/>
      <c r="B22"/>
      <c r="C22"/>
      <c r="D22"/>
      <c r="E22"/>
      <c r="F22"/>
      <c r="G22"/>
      <c r="H22"/>
      <c r="I22"/>
    </row>
  </sheetData>
  <mergeCells count="20">
    <mergeCell ref="A3:I3"/>
    <mergeCell ref="F1:I2"/>
    <mergeCell ref="A1:E2"/>
    <mergeCell ref="A19:D19"/>
    <mergeCell ref="E19:I19"/>
    <mergeCell ref="B14:H14"/>
    <mergeCell ref="A6:A8"/>
    <mergeCell ref="B6:H6"/>
    <mergeCell ref="E18:I18"/>
    <mergeCell ref="A16:D16"/>
    <mergeCell ref="A17:D17"/>
    <mergeCell ref="A18:D18"/>
    <mergeCell ref="E15:I15"/>
    <mergeCell ref="E16:I16"/>
    <mergeCell ref="E17:I17"/>
    <mergeCell ref="A15:D15"/>
    <mergeCell ref="B7:D7"/>
    <mergeCell ref="E7:F7"/>
    <mergeCell ref="G7:H7"/>
    <mergeCell ref="I6:I8"/>
  </mergeCells>
  <pageMargins left="0.70866141732283472" right="0.70866141732283472" top="0.74803149606299213" bottom="0.74803149606299213" header="0.31496062992125984" footer="0.31496062992125984"/>
  <pageSetup paperSize="9" scale="8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390"/>
  <sheetViews>
    <sheetView view="pageBreakPreview" topLeftCell="A74" zoomScale="60" zoomScaleNormal="80" workbookViewId="0">
      <selection activeCell="F32" sqref="F32"/>
    </sheetView>
  </sheetViews>
  <sheetFormatPr defaultRowHeight="18.75" x14ac:dyDescent="0.3"/>
  <cols>
    <col min="1" max="1" width="77.28515625" style="8" customWidth="1"/>
    <col min="2" max="2" width="13.5703125" style="8" customWidth="1"/>
    <col min="3" max="3" width="4.28515625" style="8" customWidth="1"/>
    <col min="4" max="4" width="9.140625" style="8" customWidth="1"/>
    <col min="5" max="5" width="26.42578125" style="14" customWidth="1"/>
    <col min="6" max="6" width="25.28515625" style="14" customWidth="1"/>
    <col min="7" max="7" width="23" style="8" customWidth="1"/>
    <col min="8" max="8" width="22.7109375" style="8" customWidth="1"/>
    <col min="9" max="9" width="21.7109375" style="8" customWidth="1"/>
    <col min="10" max="10" width="22.7109375" style="8" customWidth="1"/>
    <col min="11" max="11" width="19.5703125" style="11" customWidth="1"/>
    <col min="12" max="51" width="9.140625" style="3"/>
    <col min="52" max="16384" width="9.140625" style="9"/>
  </cols>
  <sheetData>
    <row r="1" spans="1:51" s="23" customFormat="1" ht="24.75" customHeight="1" x14ac:dyDescent="0.3">
      <c r="A1" s="304"/>
      <c r="B1" s="304"/>
      <c r="C1" s="304"/>
      <c r="D1" s="304"/>
      <c r="E1" s="304"/>
      <c r="F1" s="21"/>
      <c r="G1" s="305" t="s">
        <v>117</v>
      </c>
      <c r="H1" s="305"/>
      <c r="I1" s="305"/>
      <c r="J1" s="305"/>
      <c r="K1" s="305"/>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row>
    <row r="2" spans="1:51" s="23" customFormat="1" ht="50.25" customHeight="1" x14ac:dyDescent="0.3">
      <c r="A2" s="304"/>
      <c r="B2" s="304"/>
      <c r="C2" s="304"/>
      <c r="D2" s="304"/>
      <c r="E2" s="304"/>
      <c r="F2" s="21"/>
      <c r="G2" s="305"/>
      <c r="H2" s="305"/>
      <c r="I2" s="305"/>
      <c r="J2" s="305"/>
      <c r="K2" s="305"/>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row>
    <row r="3" spans="1:51" s="23" customFormat="1" ht="150" customHeight="1" x14ac:dyDescent="0.3">
      <c r="A3" s="304"/>
      <c r="B3" s="304"/>
      <c r="C3" s="304"/>
      <c r="D3" s="304"/>
      <c r="E3" s="304"/>
      <c r="F3" s="21"/>
      <c r="G3" s="305"/>
      <c r="H3" s="305"/>
      <c r="I3" s="305"/>
      <c r="J3" s="305"/>
      <c r="K3" s="305"/>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row>
    <row r="4" spans="1:51" s="304" customFormat="1" ht="24.75" hidden="1" customHeight="1" x14ac:dyDescent="0.25"/>
    <row r="5" spans="1:51" s="304" customFormat="1" ht="12.75" customHeight="1" x14ac:dyDescent="0.25"/>
    <row r="6" spans="1:51" s="54" customFormat="1" ht="54.75" customHeight="1" x14ac:dyDescent="0.45">
      <c r="A6" s="306" t="s">
        <v>114</v>
      </c>
      <c r="B6" s="306"/>
      <c r="C6" s="306"/>
      <c r="D6" s="306"/>
      <c r="E6" s="306"/>
      <c r="F6" s="306"/>
      <c r="G6" s="306"/>
      <c r="H6" s="306"/>
      <c r="I6" s="306"/>
      <c r="J6" s="306"/>
      <c r="K6" s="306"/>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row>
    <row r="7" spans="1:51" s="23" customFormat="1" ht="28.5" customHeight="1" x14ac:dyDescent="0.3">
      <c r="A7" s="20"/>
      <c r="B7" s="20"/>
      <c r="C7" s="20"/>
      <c r="D7" s="20"/>
      <c r="E7" s="21"/>
      <c r="F7" s="21"/>
      <c r="G7" s="20"/>
      <c r="H7" s="20"/>
      <c r="I7" s="20"/>
      <c r="J7" s="20"/>
      <c r="K7" s="20"/>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row>
    <row r="8" spans="1:51" s="47" customFormat="1" ht="30.75" customHeight="1" x14ac:dyDescent="0.35">
      <c r="A8" s="335" t="s">
        <v>40</v>
      </c>
      <c r="B8" s="340" t="s">
        <v>41</v>
      </c>
      <c r="C8" s="340"/>
      <c r="D8" s="340"/>
      <c r="E8" s="340" t="s">
        <v>42</v>
      </c>
      <c r="F8" s="340"/>
      <c r="G8" s="340"/>
      <c r="H8" s="340"/>
      <c r="I8" s="340"/>
      <c r="J8" s="340"/>
      <c r="K8" s="340"/>
      <c r="L8" s="330" t="s">
        <v>34</v>
      </c>
      <c r="M8" s="330"/>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row>
    <row r="9" spans="1:51" s="49" customFormat="1" ht="21" x14ac:dyDescent="0.35">
      <c r="A9" s="335"/>
      <c r="B9" s="340"/>
      <c r="C9" s="340"/>
      <c r="D9" s="340"/>
      <c r="E9" s="31">
        <v>2021</v>
      </c>
      <c r="F9" s="31">
        <v>2022</v>
      </c>
      <c r="G9" s="46">
        <v>2023</v>
      </c>
      <c r="H9" s="46">
        <v>2024</v>
      </c>
      <c r="I9" s="46">
        <v>2025</v>
      </c>
      <c r="J9" s="46">
        <v>2026</v>
      </c>
      <c r="K9" s="46">
        <v>2027</v>
      </c>
      <c r="L9" s="330"/>
      <c r="M9" s="330"/>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row>
    <row r="10" spans="1:51" s="51" customFormat="1" ht="39" customHeight="1" x14ac:dyDescent="0.35">
      <c r="A10" s="339" t="s">
        <v>43</v>
      </c>
      <c r="B10" s="339"/>
      <c r="C10" s="339"/>
      <c r="D10" s="339"/>
      <c r="E10" s="339"/>
      <c r="F10" s="339"/>
      <c r="G10" s="339"/>
      <c r="H10" s="339"/>
      <c r="I10" s="339"/>
      <c r="J10" s="339"/>
      <c r="K10" s="339"/>
      <c r="L10" s="338"/>
      <c r="M10" s="338"/>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row>
    <row r="11" spans="1:51" s="51" customFormat="1" ht="21" x14ac:dyDescent="0.35">
      <c r="A11" s="303" t="s">
        <v>44</v>
      </c>
      <c r="B11" s="303"/>
      <c r="C11" s="303"/>
      <c r="D11" s="303"/>
      <c r="E11" s="303"/>
      <c r="F11" s="303"/>
      <c r="G11" s="303"/>
      <c r="H11" s="303"/>
      <c r="I11" s="303"/>
      <c r="J11" s="303"/>
      <c r="K11" s="303"/>
      <c r="L11" s="338"/>
      <c r="M11" s="338"/>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row>
    <row r="12" spans="1:51" s="51" customFormat="1" ht="75" customHeight="1" x14ac:dyDescent="0.35">
      <c r="A12" s="32" t="s">
        <v>45</v>
      </c>
      <c r="B12" s="337" t="s">
        <v>46</v>
      </c>
      <c r="C12" s="337"/>
      <c r="D12" s="337"/>
      <c r="E12" s="44">
        <v>71.5</v>
      </c>
      <c r="F12" s="44">
        <v>30</v>
      </c>
      <c r="G12" s="44">
        <v>135</v>
      </c>
      <c r="H12" s="44">
        <v>140</v>
      </c>
      <c r="I12" s="44">
        <v>160</v>
      </c>
      <c r="J12" s="44">
        <v>165</v>
      </c>
      <c r="K12" s="44">
        <v>165</v>
      </c>
      <c r="L12" s="338">
        <f>SUM(E12:K12)</f>
        <v>866.5</v>
      </c>
      <c r="M12" s="338"/>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row>
    <row r="13" spans="1:51" s="51" customFormat="1" ht="21" x14ac:dyDescent="0.35">
      <c r="A13" s="303" t="s">
        <v>47</v>
      </c>
      <c r="B13" s="303"/>
      <c r="C13" s="303"/>
      <c r="D13" s="303"/>
      <c r="E13" s="303"/>
      <c r="F13" s="303"/>
      <c r="G13" s="303"/>
      <c r="H13" s="303"/>
      <c r="I13" s="303"/>
      <c r="J13" s="303"/>
      <c r="K13" s="303"/>
      <c r="L13" s="338"/>
      <c r="M13" s="338"/>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row>
    <row r="14" spans="1:51" s="51" customFormat="1" ht="26.25" customHeight="1" x14ac:dyDescent="0.35">
      <c r="A14" s="32" t="s">
        <v>48</v>
      </c>
      <c r="B14" s="337" t="s">
        <v>49</v>
      </c>
      <c r="C14" s="337"/>
      <c r="D14" s="337"/>
      <c r="E14" s="44">
        <v>4</v>
      </c>
      <c r="F14" s="44">
        <v>4</v>
      </c>
      <c r="G14" s="44">
        <v>4</v>
      </c>
      <c r="H14" s="44">
        <v>5</v>
      </c>
      <c r="I14" s="44">
        <v>5</v>
      </c>
      <c r="J14" s="44">
        <v>5</v>
      </c>
      <c r="K14" s="44">
        <v>5</v>
      </c>
      <c r="L14" s="338"/>
      <c r="M14" s="338"/>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row>
    <row r="15" spans="1:51" s="51" customFormat="1" ht="79.5" customHeight="1" x14ac:dyDescent="0.35">
      <c r="A15" s="32" t="s">
        <v>50</v>
      </c>
      <c r="B15" s="337" t="s">
        <v>49</v>
      </c>
      <c r="C15" s="337"/>
      <c r="D15" s="337"/>
      <c r="E15" s="337" t="s">
        <v>51</v>
      </c>
      <c r="F15" s="337"/>
      <c r="G15" s="337"/>
      <c r="H15" s="337"/>
      <c r="I15" s="337"/>
      <c r="J15" s="337"/>
      <c r="K15" s="337"/>
      <c r="L15" s="338"/>
      <c r="M15" s="338"/>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row>
    <row r="16" spans="1:51" s="51" customFormat="1" ht="64.5" customHeight="1" x14ac:dyDescent="0.35">
      <c r="A16" s="32" t="s">
        <v>107</v>
      </c>
      <c r="B16" s="332" t="s">
        <v>49</v>
      </c>
      <c r="C16" s="333"/>
      <c r="D16" s="334"/>
      <c r="E16" s="44">
        <v>1</v>
      </c>
      <c r="F16" s="44" t="s">
        <v>90</v>
      </c>
      <c r="G16" s="44" t="s">
        <v>90</v>
      </c>
      <c r="H16" s="44" t="s">
        <v>90</v>
      </c>
      <c r="I16" s="44" t="s">
        <v>90</v>
      </c>
      <c r="J16" s="44" t="s">
        <v>90</v>
      </c>
      <c r="K16" s="44" t="s">
        <v>90</v>
      </c>
      <c r="L16" s="45"/>
      <c r="M16" s="45"/>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row>
    <row r="17" spans="1:51" s="51" customFormat="1" ht="64.5" customHeight="1" x14ac:dyDescent="0.35">
      <c r="A17" s="32" t="s">
        <v>111</v>
      </c>
      <c r="B17" s="332" t="s">
        <v>112</v>
      </c>
      <c r="C17" s="333"/>
      <c r="D17" s="334"/>
      <c r="E17" s="44">
        <v>11</v>
      </c>
      <c r="F17" s="44" t="s">
        <v>90</v>
      </c>
      <c r="G17" s="44" t="s">
        <v>90</v>
      </c>
      <c r="H17" s="44" t="s">
        <v>90</v>
      </c>
      <c r="I17" s="44" t="s">
        <v>90</v>
      </c>
      <c r="J17" s="44" t="s">
        <v>90</v>
      </c>
      <c r="K17" s="44" t="s">
        <v>90</v>
      </c>
      <c r="L17" s="45"/>
      <c r="M17" s="45"/>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row>
    <row r="18" spans="1:51" s="51" customFormat="1" ht="64.5" customHeight="1" x14ac:dyDescent="0.35">
      <c r="A18" s="32" t="s">
        <v>113</v>
      </c>
      <c r="B18" s="332" t="s">
        <v>112</v>
      </c>
      <c r="C18" s="333"/>
      <c r="D18" s="334"/>
      <c r="E18" s="44">
        <v>4.2</v>
      </c>
      <c r="F18" s="44" t="s">
        <v>90</v>
      </c>
      <c r="G18" s="44" t="s">
        <v>90</v>
      </c>
      <c r="H18" s="44" t="s">
        <v>90</v>
      </c>
      <c r="I18" s="44" t="s">
        <v>90</v>
      </c>
      <c r="J18" s="44" t="s">
        <v>90</v>
      </c>
      <c r="K18" s="44" t="s">
        <v>90</v>
      </c>
      <c r="L18" s="45"/>
      <c r="M18" s="45"/>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row>
    <row r="19" spans="1:51" s="51" customFormat="1" ht="57" customHeight="1" x14ac:dyDescent="0.35">
      <c r="A19" s="32" t="s">
        <v>109</v>
      </c>
      <c r="B19" s="332" t="s">
        <v>110</v>
      </c>
      <c r="C19" s="333"/>
      <c r="D19" s="334"/>
      <c r="E19" s="44">
        <v>6</v>
      </c>
      <c r="F19" s="44" t="s">
        <v>90</v>
      </c>
      <c r="G19" s="44" t="s">
        <v>90</v>
      </c>
      <c r="H19" s="44" t="s">
        <v>90</v>
      </c>
      <c r="I19" s="44" t="s">
        <v>90</v>
      </c>
      <c r="J19" s="44" t="s">
        <v>90</v>
      </c>
      <c r="K19" s="44" t="s">
        <v>90</v>
      </c>
      <c r="L19" s="45"/>
      <c r="M19" s="45"/>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row>
    <row r="20" spans="1:51" s="51" customFormat="1" ht="62.25" customHeight="1" x14ac:dyDescent="0.35">
      <c r="A20" s="32" t="s">
        <v>108</v>
      </c>
      <c r="B20" s="332" t="s">
        <v>77</v>
      </c>
      <c r="C20" s="333"/>
      <c r="D20" s="334"/>
      <c r="E20" s="44">
        <v>100</v>
      </c>
      <c r="F20" s="44" t="s">
        <v>90</v>
      </c>
      <c r="G20" s="44" t="s">
        <v>90</v>
      </c>
      <c r="H20" s="44" t="s">
        <v>90</v>
      </c>
      <c r="I20" s="44" t="s">
        <v>90</v>
      </c>
      <c r="J20" s="44" t="s">
        <v>90</v>
      </c>
      <c r="K20" s="44" t="s">
        <v>90</v>
      </c>
      <c r="L20" s="45"/>
      <c r="M20" s="45"/>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row>
    <row r="21" spans="1:51" s="51" customFormat="1" ht="42" customHeight="1" x14ac:dyDescent="0.35">
      <c r="A21" s="32" t="s">
        <v>52</v>
      </c>
      <c r="B21" s="337" t="s">
        <v>49</v>
      </c>
      <c r="C21" s="337"/>
      <c r="D21" s="337"/>
      <c r="E21" s="44">
        <v>0</v>
      </c>
      <c r="F21" s="44">
        <v>0</v>
      </c>
      <c r="G21" s="44">
        <v>4</v>
      </c>
      <c r="H21" s="44">
        <v>4</v>
      </c>
      <c r="I21" s="44">
        <v>4</v>
      </c>
      <c r="J21" s="44">
        <v>4</v>
      </c>
      <c r="K21" s="44">
        <v>4</v>
      </c>
      <c r="L21" s="338"/>
      <c r="M21" s="338"/>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row>
    <row r="22" spans="1:51" s="51" customFormat="1" ht="21" x14ac:dyDescent="0.35">
      <c r="A22" s="303" t="s">
        <v>53</v>
      </c>
      <c r="B22" s="303"/>
      <c r="C22" s="303"/>
      <c r="D22" s="303"/>
      <c r="E22" s="303"/>
      <c r="F22" s="303"/>
      <c r="G22" s="303"/>
      <c r="H22" s="303"/>
      <c r="I22" s="303"/>
      <c r="J22" s="303"/>
      <c r="K22" s="303"/>
      <c r="L22" s="338"/>
      <c r="M22" s="338"/>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row>
    <row r="23" spans="1:51" s="51" customFormat="1" ht="35.25" customHeight="1" x14ac:dyDescent="0.35">
      <c r="A23" s="32" t="s">
        <v>54</v>
      </c>
      <c r="B23" s="337" t="s">
        <v>46</v>
      </c>
      <c r="C23" s="337"/>
      <c r="D23" s="337"/>
      <c r="E23" s="44">
        <f>E12/E14</f>
        <v>17.875</v>
      </c>
      <c r="F23" s="44">
        <f>F12/F14</f>
        <v>7.5</v>
      </c>
      <c r="G23" s="44">
        <v>8.75</v>
      </c>
      <c r="H23" s="44">
        <v>8</v>
      </c>
      <c r="I23" s="44">
        <v>8</v>
      </c>
      <c r="J23" s="44">
        <v>9</v>
      </c>
      <c r="K23" s="44">
        <v>9</v>
      </c>
      <c r="L23" s="338"/>
      <c r="M23" s="338"/>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row>
    <row r="24" spans="1:51" s="51" customFormat="1" ht="79.5" customHeight="1" x14ac:dyDescent="0.35">
      <c r="A24" s="32" t="s">
        <v>55</v>
      </c>
      <c r="B24" s="337" t="s">
        <v>46</v>
      </c>
      <c r="C24" s="337"/>
      <c r="D24" s="337"/>
      <c r="E24" s="337" t="s">
        <v>51</v>
      </c>
      <c r="F24" s="337"/>
      <c r="G24" s="337"/>
      <c r="H24" s="337"/>
      <c r="I24" s="337"/>
      <c r="J24" s="337"/>
      <c r="K24" s="337"/>
      <c r="L24" s="338"/>
      <c r="M24" s="338"/>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row>
    <row r="25" spans="1:51" s="51" customFormat="1" ht="45.75" customHeight="1" x14ac:dyDescent="0.35">
      <c r="A25" s="32" t="s">
        <v>56</v>
      </c>
      <c r="B25" s="337" t="s">
        <v>46</v>
      </c>
      <c r="C25" s="337"/>
      <c r="D25" s="337"/>
      <c r="E25" s="44">
        <v>0</v>
      </c>
      <c r="F25" s="44">
        <v>0</v>
      </c>
      <c r="G25" s="44">
        <v>25</v>
      </c>
      <c r="H25" s="44">
        <v>25</v>
      </c>
      <c r="I25" s="44">
        <v>30</v>
      </c>
      <c r="J25" s="44">
        <v>30</v>
      </c>
      <c r="K25" s="44">
        <v>30</v>
      </c>
      <c r="L25" s="338"/>
      <c r="M25" s="338"/>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row>
    <row r="26" spans="1:51" s="51" customFormat="1" ht="21" x14ac:dyDescent="0.35">
      <c r="A26" s="339" t="s">
        <v>57</v>
      </c>
      <c r="B26" s="339"/>
      <c r="C26" s="339"/>
      <c r="D26" s="339"/>
      <c r="E26" s="339"/>
      <c r="F26" s="339"/>
      <c r="G26" s="339"/>
      <c r="H26" s="339"/>
      <c r="I26" s="339"/>
      <c r="J26" s="339"/>
      <c r="K26" s="339"/>
      <c r="L26" s="338"/>
      <c r="M26" s="338"/>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row>
    <row r="27" spans="1:51" s="49" customFormat="1" ht="21" x14ac:dyDescent="0.35">
      <c r="A27" s="329" t="s">
        <v>44</v>
      </c>
      <c r="B27" s="329"/>
      <c r="C27" s="329"/>
      <c r="D27" s="329"/>
      <c r="E27" s="329"/>
      <c r="F27" s="329"/>
      <c r="G27" s="329"/>
      <c r="H27" s="329"/>
      <c r="I27" s="329"/>
      <c r="J27" s="329"/>
      <c r="K27" s="329"/>
      <c r="L27" s="330"/>
      <c r="M27" s="330"/>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row>
    <row r="28" spans="1:51" s="49" customFormat="1" ht="59.25" customHeight="1" x14ac:dyDescent="0.35">
      <c r="A28" s="43" t="s">
        <v>58</v>
      </c>
      <c r="B28" s="326" t="s">
        <v>46</v>
      </c>
      <c r="C28" s="326"/>
      <c r="D28" s="326"/>
      <c r="E28" s="33">
        <v>20</v>
      </c>
      <c r="F28" s="33">
        <v>25</v>
      </c>
      <c r="G28" s="42">
        <v>200</v>
      </c>
      <c r="H28" s="42">
        <v>190</v>
      </c>
      <c r="I28" s="42">
        <v>180</v>
      </c>
      <c r="J28" s="42">
        <v>190</v>
      </c>
      <c r="K28" s="42">
        <v>170</v>
      </c>
      <c r="L28" s="330">
        <f>SUM(E28:K28)</f>
        <v>975</v>
      </c>
      <c r="M28" s="330"/>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row>
    <row r="29" spans="1:51" s="49" customFormat="1" ht="23.25" customHeight="1" x14ac:dyDescent="0.35">
      <c r="A29" s="336" t="s">
        <v>47</v>
      </c>
      <c r="B29" s="336"/>
      <c r="C29" s="336"/>
      <c r="D29" s="336"/>
      <c r="E29" s="336"/>
      <c r="F29" s="336"/>
      <c r="G29" s="336"/>
      <c r="H29" s="336"/>
      <c r="I29" s="336"/>
      <c r="J29" s="336"/>
      <c r="K29" s="336"/>
      <c r="L29" s="330"/>
      <c r="M29" s="330"/>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row>
    <row r="30" spans="1:51" s="49" customFormat="1" ht="60.75" x14ac:dyDescent="0.35">
      <c r="A30" s="43" t="s">
        <v>106</v>
      </c>
      <c r="B30" s="326" t="s">
        <v>49</v>
      </c>
      <c r="C30" s="326"/>
      <c r="D30" s="326"/>
      <c r="E30" s="33">
        <v>0</v>
      </c>
      <c r="F30" s="33">
        <v>0</v>
      </c>
      <c r="G30" s="42">
        <v>3</v>
      </c>
      <c r="H30" s="42">
        <v>2</v>
      </c>
      <c r="I30" s="42">
        <v>2</v>
      </c>
      <c r="J30" s="42">
        <v>2</v>
      </c>
      <c r="K30" s="42">
        <v>2</v>
      </c>
      <c r="L30" s="330"/>
      <c r="M30" s="330"/>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row>
    <row r="31" spans="1:51" s="49" customFormat="1" ht="21" x14ac:dyDescent="0.35">
      <c r="A31" s="329" t="s">
        <v>53</v>
      </c>
      <c r="B31" s="329"/>
      <c r="C31" s="329"/>
      <c r="D31" s="329"/>
      <c r="E31" s="329"/>
      <c r="F31" s="329"/>
      <c r="G31" s="329"/>
      <c r="H31" s="329"/>
      <c r="I31" s="329"/>
      <c r="J31" s="329"/>
      <c r="K31" s="329"/>
      <c r="L31" s="330"/>
      <c r="M31" s="330"/>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row>
    <row r="32" spans="1:51" s="49" customFormat="1" ht="81" x14ac:dyDescent="0.35">
      <c r="A32" s="43" t="s">
        <v>59</v>
      </c>
      <c r="B32" s="326" t="s">
        <v>46</v>
      </c>
      <c r="C32" s="326"/>
      <c r="D32" s="326"/>
      <c r="E32" s="33">
        <v>0</v>
      </c>
      <c r="F32" s="33">
        <v>0</v>
      </c>
      <c r="G32" s="42">
        <v>50</v>
      </c>
      <c r="H32" s="42">
        <v>65</v>
      </c>
      <c r="I32" s="42">
        <v>55</v>
      </c>
      <c r="J32" s="42">
        <v>50</v>
      </c>
      <c r="K32" s="42">
        <v>45</v>
      </c>
      <c r="L32" s="330"/>
      <c r="M32" s="330"/>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row>
    <row r="33" spans="1:51" s="49" customFormat="1" ht="37.5" customHeight="1" x14ac:dyDescent="0.35">
      <c r="A33" s="335" t="s">
        <v>60</v>
      </c>
      <c r="B33" s="335"/>
      <c r="C33" s="335"/>
      <c r="D33" s="335"/>
      <c r="E33" s="335"/>
      <c r="F33" s="335"/>
      <c r="G33" s="335"/>
      <c r="H33" s="335"/>
      <c r="I33" s="335"/>
      <c r="J33" s="335"/>
      <c r="K33" s="335"/>
      <c r="L33" s="330"/>
      <c r="M33" s="330"/>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row>
    <row r="34" spans="1:51" s="49" customFormat="1" ht="21" x14ac:dyDescent="0.35">
      <c r="A34" s="329" t="s">
        <v>44</v>
      </c>
      <c r="B34" s="329"/>
      <c r="C34" s="329"/>
      <c r="D34" s="329"/>
      <c r="E34" s="329"/>
      <c r="F34" s="329"/>
      <c r="G34" s="329"/>
      <c r="H34" s="329"/>
      <c r="I34" s="329"/>
      <c r="J34" s="329"/>
      <c r="K34" s="329"/>
      <c r="L34" s="330"/>
      <c r="M34" s="330"/>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row>
    <row r="35" spans="1:51" s="49" customFormat="1" ht="60.75" x14ac:dyDescent="0.35">
      <c r="A35" s="43" t="s">
        <v>61</v>
      </c>
      <c r="B35" s="326" t="s">
        <v>46</v>
      </c>
      <c r="C35" s="326"/>
      <c r="D35" s="326"/>
      <c r="E35" s="33">
        <v>1095</v>
      </c>
      <c r="F35" s="33">
        <v>730</v>
      </c>
      <c r="G35" s="42">
        <v>1290</v>
      </c>
      <c r="H35" s="42">
        <v>1271</v>
      </c>
      <c r="I35" s="42">
        <v>1372</v>
      </c>
      <c r="J35" s="42">
        <v>1353</v>
      </c>
      <c r="K35" s="42">
        <v>1385</v>
      </c>
      <c r="L35" s="330">
        <f>SUM(E35:K35)</f>
        <v>8496</v>
      </c>
      <c r="M35" s="330"/>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row>
    <row r="36" spans="1:51" s="49" customFormat="1" ht="21" x14ac:dyDescent="0.35">
      <c r="A36" s="329" t="s">
        <v>47</v>
      </c>
      <c r="B36" s="329"/>
      <c r="C36" s="329"/>
      <c r="D36" s="329"/>
      <c r="E36" s="329"/>
      <c r="F36" s="329"/>
      <c r="G36" s="329"/>
      <c r="H36" s="329"/>
      <c r="I36" s="329"/>
      <c r="J36" s="329"/>
      <c r="K36" s="329"/>
      <c r="L36" s="330"/>
      <c r="M36" s="330"/>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row>
    <row r="37" spans="1:51" s="49" customFormat="1" ht="86.25" customHeight="1" x14ac:dyDescent="0.35">
      <c r="A37" s="43" t="s">
        <v>62</v>
      </c>
      <c r="B37" s="326" t="s">
        <v>49</v>
      </c>
      <c r="C37" s="326"/>
      <c r="D37" s="326"/>
      <c r="E37" s="33">
        <v>8</v>
      </c>
      <c r="F37" s="33">
        <v>5</v>
      </c>
      <c r="G37" s="42">
        <v>8</v>
      </c>
      <c r="H37" s="42">
        <v>8</v>
      </c>
      <c r="I37" s="42">
        <v>7</v>
      </c>
      <c r="J37" s="42">
        <v>7</v>
      </c>
      <c r="K37" s="42">
        <v>7</v>
      </c>
      <c r="L37" s="330"/>
      <c r="M37" s="330"/>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row>
    <row r="38" spans="1:51" s="49" customFormat="1" ht="129" customHeight="1" x14ac:dyDescent="0.35">
      <c r="A38" s="43" t="s">
        <v>63</v>
      </c>
      <c r="B38" s="326" t="s">
        <v>49</v>
      </c>
      <c r="C38" s="326"/>
      <c r="D38" s="326"/>
      <c r="E38" s="33">
        <v>5</v>
      </c>
      <c r="F38" s="33">
        <v>4</v>
      </c>
      <c r="G38" s="42">
        <v>3</v>
      </c>
      <c r="H38" s="42">
        <v>3</v>
      </c>
      <c r="I38" s="42">
        <v>3</v>
      </c>
      <c r="J38" s="42">
        <v>3</v>
      </c>
      <c r="K38" s="42">
        <v>3</v>
      </c>
      <c r="L38" s="330"/>
      <c r="M38" s="330"/>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row>
    <row r="39" spans="1:51" s="49" customFormat="1" ht="111" customHeight="1" x14ac:dyDescent="0.35">
      <c r="A39" s="43" t="s">
        <v>64</v>
      </c>
      <c r="B39" s="326" t="s">
        <v>65</v>
      </c>
      <c r="C39" s="326"/>
      <c r="D39" s="326"/>
      <c r="E39" s="33">
        <v>17</v>
      </c>
      <c r="F39" s="33">
        <v>9.4600000000000009</v>
      </c>
      <c r="G39" s="42">
        <v>18</v>
      </c>
      <c r="H39" s="42">
        <v>18.5</v>
      </c>
      <c r="I39" s="42">
        <v>19</v>
      </c>
      <c r="J39" s="42">
        <v>19.5</v>
      </c>
      <c r="K39" s="42">
        <v>19.5</v>
      </c>
      <c r="L39" s="330"/>
      <c r="M39" s="330"/>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row>
    <row r="40" spans="1:51" s="49" customFormat="1" ht="111" customHeight="1" x14ac:dyDescent="0.35">
      <c r="A40" s="43" t="s">
        <v>66</v>
      </c>
      <c r="B40" s="326" t="s">
        <v>49</v>
      </c>
      <c r="C40" s="326"/>
      <c r="D40" s="326"/>
      <c r="E40" s="33">
        <v>2</v>
      </c>
      <c r="F40" s="33">
        <v>1</v>
      </c>
      <c r="G40" s="42">
        <v>2</v>
      </c>
      <c r="H40" s="42">
        <v>2</v>
      </c>
      <c r="I40" s="42">
        <v>2</v>
      </c>
      <c r="J40" s="42">
        <v>2</v>
      </c>
      <c r="K40" s="42">
        <v>2</v>
      </c>
      <c r="L40" s="330"/>
      <c r="M40" s="330"/>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row>
    <row r="41" spans="1:51" s="49" customFormat="1" ht="71.25" customHeight="1" x14ac:dyDescent="0.35">
      <c r="A41" s="43" t="s">
        <v>67</v>
      </c>
      <c r="B41" s="326" t="s">
        <v>49</v>
      </c>
      <c r="C41" s="326"/>
      <c r="D41" s="326"/>
      <c r="E41" s="33">
        <v>5</v>
      </c>
      <c r="F41" s="33">
        <v>6</v>
      </c>
      <c r="G41" s="42">
        <v>7</v>
      </c>
      <c r="H41" s="42">
        <v>6</v>
      </c>
      <c r="I41" s="42">
        <v>6</v>
      </c>
      <c r="J41" s="42">
        <v>7</v>
      </c>
      <c r="K41" s="42">
        <v>7</v>
      </c>
      <c r="L41" s="330"/>
      <c r="M41" s="330"/>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row>
    <row r="42" spans="1:51" s="49" customFormat="1" ht="72.75" customHeight="1" x14ac:dyDescent="0.35">
      <c r="A42" s="34" t="s">
        <v>68</v>
      </c>
      <c r="B42" s="326" t="s">
        <v>49</v>
      </c>
      <c r="C42" s="326"/>
      <c r="D42" s="326"/>
      <c r="E42" s="33">
        <v>2</v>
      </c>
      <c r="F42" s="33">
        <v>1</v>
      </c>
      <c r="G42" s="42">
        <v>2</v>
      </c>
      <c r="H42" s="42">
        <v>1</v>
      </c>
      <c r="I42" s="42">
        <v>2</v>
      </c>
      <c r="J42" s="42">
        <v>1</v>
      </c>
      <c r="K42" s="42">
        <v>2</v>
      </c>
      <c r="L42" s="330"/>
      <c r="M42" s="330"/>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row>
    <row r="43" spans="1:51" s="49" customFormat="1" ht="21" x14ac:dyDescent="0.35">
      <c r="A43" s="329" t="s">
        <v>53</v>
      </c>
      <c r="B43" s="329"/>
      <c r="C43" s="329"/>
      <c r="D43" s="329"/>
      <c r="E43" s="329"/>
      <c r="F43" s="329"/>
      <c r="G43" s="329"/>
      <c r="H43" s="329"/>
      <c r="I43" s="329"/>
      <c r="J43" s="329"/>
      <c r="K43" s="329"/>
      <c r="L43" s="330"/>
      <c r="M43" s="330"/>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row>
    <row r="44" spans="1:51" s="49" customFormat="1" ht="81" x14ac:dyDescent="0.35">
      <c r="A44" s="43" t="s">
        <v>69</v>
      </c>
      <c r="B44" s="326" t="s">
        <v>46</v>
      </c>
      <c r="C44" s="326"/>
      <c r="D44" s="326"/>
      <c r="E44" s="33" t="e">
        <f>Додаток.2!#REF!/'Додаток 3'!E37</f>
        <v>#REF!</v>
      </c>
      <c r="F44" s="35" t="e">
        <f>Додаток.2!#REF!/'Додаток 3'!F37</f>
        <v>#REF!</v>
      </c>
      <c r="G44" s="36" t="e">
        <f>Додаток.2!#REF!/'Додаток 3'!G37</f>
        <v>#REF!</v>
      </c>
      <c r="H44" s="36" t="e">
        <f>Додаток.2!#REF!/'Додаток 3'!H37</f>
        <v>#REF!</v>
      </c>
      <c r="I44" s="36" t="e">
        <f>Додаток.2!#REF!/'Додаток 3'!I37</f>
        <v>#REF!</v>
      </c>
      <c r="J44" s="36" t="e">
        <f>Додаток.2!#REF!/'Додаток 3'!J37</f>
        <v>#REF!</v>
      </c>
      <c r="K44" s="36" t="e">
        <f>Додаток.2!#REF!/'Додаток 3'!K37</f>
        <v>#REF!</v>
      </c>
      <c r="L44" s="330"/>
      <c r="M44" s="330"/>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row>
    <row r="45" spans="1:51" s="49" customFormat="1" ht="21" x14ac:dyDescent="0.35">
      <c r="A45" s="43" t="s">
        <v>70</v>
      </c>
      <c r="B45" s="326" t="s">
        <v>46</v>
      </c>
      <c r="C45" s="326"/>
      <c r="D45" s="326"/>
      <c r="E45" s="35" t="e">
        <f>Додаток.2!#REF!/'Додаток 3'!E38</f>
        <v>#REF!</v>
      </c>
      <c r="F45" s="35" t="e">
        <f>Додаток.2!#REF!/'Додаток 3'!F38</f>
        <v>#REF!</v>
      </c>
      <c r="G45" s="36" t="e">
        <f>Додаток.2!#REF!/'Додаток 3'!G38</f>
        <v>#REF!</v>
      </c>
      <c r="H45" s="36" t="e">
        <f>Додаток.2!#REF!/'Додаток 3'!H38</f>
        <v>#REF!</v>
      </c>
      <c r="I45" s="36" t="e">
        <f>Додаток.2!#REF!/'Додаток 3'!I38</f>
        <v>#REF!</v>
      </c>
      <c r="J45" s="36" t="e">
        <f>Додаток.2!#REF!/'Додаток 3'!J38</f>
        <v>#REF!</v>
      </c>
      <c r="K45" s="36" t="e">
        <f>Додаток.2!#REF!/'Додаток 3'!K38</f>
        <v>#REF!</v>
      </c>
      <c r="L45" s="330"/>
      <c r="M45" s="330"/>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row>
    <row r="46" spans="1:51" s="49" customFormat="1" ht="81" x14ac:dyDescent="0.35">
      <c r="A46" s="43" t="s">
        <v>71</v>
      </c>
      <c r="B46" s="326" t="s">
        <v>46</v>
      </c>
      <c r="C46" s="326"/>
      <c r="D46" s="326"/>
      <c r="E46" s="36" t="e">
        <f>Додаток.2!#REF!/'Додаток 3'!E39</f>
        <v>#REF!</v>
      </c>
      <c r="F46" s="35" t="e">
        <f>Додаток.2!#REF!/'Додаток 3'!F39</f>
        <v>#REF!</v>
      </c>
      <c r="G46" s="36" t="e">
        <f>Додаток.2!#REF!/'Додаток 3'!G39</f>
        <v>#REF!</v>
      </c>
      <c r="H46" s="36" t="e">
        <f>Додаток.2!#REF!/'Додаток 3'!H39</f>
        <v>#REF!</v>
      </c>
      <c r="I46" s="36" t="e">
        <f>Додаток.2!#REF!/'Додаток 3'!I39</f>
        <v>#REF!</v>
      </c>
      <c r="J46" s="36" t="e">
        <f>Додаток.2!#REF!/'Додаток 3'!J39</f>
        <v>#REF!</v>
      </c>
      <c r="K46" s="36" t="e">
        <f>Додаток.2!#REF!/'Додаток 3'!K39</f>
        <v>#REF!</v>
      </c>
      <c r="L46" s="330"/>
      <c r="M46" s="330"/>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row>
    <row r="47" spans="1:51" s="49" customFormat="1" ht="40.5" x14ac:dyDescent="0.35">
      <c r="A47" s="43" t="s">
        <v>72</v>
      </c>
      <c r="B47" s="326" t="s">
        <v>46</v>
      </c>
      <c r="C47" s="326"/>
      <c r="D47" s="326"/>
      <c r="E47" s="35" t="e">
        <f>Додаток.2!#REF!/'Додаток 3'!E40</f>
        <v>#REF!</v>
      </c>
      <c r="F47" s="35" t="e">
        <f>Додаток.2!#REF!/'Додаток 3'!F40</f>
        <v>#REF!</v>
      </c>
      <c r="G47" s="36" t="e">
        <f>Додаток.2!#REF!/'Додаток 3'!G40</f>
        <v>#REF!</v>
      </c>
      <c r="H47" s="36" t="e">
        <f>Додаток.2!#REF!/'Додаток 3'!H40</f>
        <v>#REF!</v>
      </c>
      <c r="I47" s="36" t="e">
        <f>Додаток.2!#REF!/'Додаток 3'!I40</f>
        <v>#REF!</v>
      </c>
      <c r="J47" s="36" t="e">
        <f>Додаток.2!#REF!/'Додаток 3'!J40</f>
        <v>#REF!</v>
      </c>
      <c r="K47" s="36" t="e">
        <f>Додаток.2!#REF!/'Додаток 3'!K40</f>
        <v>#REF!</v>
      </c>
      <c r="L47" s="330"/>
      <c r="M47" s="330"/>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row>
    <row r="48" spans="1:51" s="49" customFormat="1" ht="40.5" x14ac:dyDescent="0.35">
      <c r="A48" s="43" t="s">
        <v>73</v>
      </c>
      <c r="B48" s="326" t="s">
        <v>46</v>
      </c>
      <c r="C48" s="326"/>
      <c r="D48" s="326"/>
      <c r="E48" s="35" t="e">
        <f>Додаток.2!#REF!/'Додаток 3'!E41</f>
        <v>#REF!</v>
      </c>
      <c r="F48" s="35" t="e">
        <f>Додаток.2!#REF!/'Додаток 3'!F41</f>
        <v>#REF!</v>
      </c>
      <c r="G48" s="36" t="e">
        <f>Додаток.2!#REF!/'Додаток 3'!G41</f>
        <v>#REF!</v>
      </c>
      <c r="H48" s="36" t="e">
        <f>Додаток.2!#REF!/'Додаток 3'!H41</f>
        <v>#REF!</v>
      </c>
      <c r="I48" s="36" t="e">
        <f>Додаток.2!#REF!/'Додаток 3'!I41</f>
        <v>#REF!</v>
      </c>
      <c r="J48" s="36" t="e">
        <f>Додаток.2!#REF!/'Додаток 3'!J41</f>
        <v>#REF!</v>
      </c>
      <c r="K48" s="36" t="e">
        <f>Додаток.2!#REF!/'Додаток 3'!K41</f>
        <v>#REF!</v>
      </c>
      <c r="L48" s="330"/>
      <c r="M48" s="330"/>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row>
    <row r="49" spans="1:51" s="49" customFormat="1" ht="40.5" x14ac:dyDescent="0.35">
      <c r="A49" s="43" t="s">
        <v>74</v>
      </c>
      <c r="B49" s="326" t="s">
        <v>46</v>
      </c>
      <c r="C49" s="326"/>
      <c r="D49" s="326"/>
      <c r="E49" s="37" t="e">
        <f>Додаток.2!#REF!/'Додаток 3'!E42:E42</f>
        <v>#REF!</v>
      </c>
      <c r="F49" s="35" t="e">
        <f>Додаток.2!#REF!/'Додаток 3'!F42:F42</f>
        <v>#REF!</v>
      </c>
      <c r="G49" s="36" t="e">
        <f>Додаток.2!#REF!/'Додаток 3'!G42:G42</f>
        <v>#REF!</v>
      </c>
      <c r="H49" s="36" t="e">
        <f>Додаток.2!#REF!/'Додаток 3'!H42:H42</f>
        <v>#REF!</v>
      </c>
      <c r="I49" s="36" t="e">
        <f>Додаток.2!#REF!/'Додаток 3'!I42:I42</f>
        <v>#REF!</v>
      </c>
      <c r="J49" s="36" t="e">
        <f>Додаток.2!#REF!/'Додаток 3'!J42:J42</f>
        <v>#REF!</v>
      </c>
      <c r="K49" s="36" t="e">
        <f>Додаток.2!#REF!/'Додаток 3'!K42:K42</f>
        <v>#REF!</v>
      </c>
      <c r="L49" s="330"/>
      <c r="M49" s="330"/>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row>
    <row r="50" spans="1:51" s="49" customFormat="1" ht="21" x14ac:dyDescent="0.35">
      <c r="A50" s="329" t="s">
        <v>75</v>
      </c>
      <c r="B50" s="329"/>
      <c r="C50" s="329"/>
      <c r="D50" s="329"/>
      <c r="E50" s="329"/>
      <c r="F50" s="329"/>
      <c r="G50" s="329"/>
      <c r="H50" s="329"/>
      <c r="I50" s="329"/>
      <c r="J50" s="329"/>
      <c r="K50" s="329"/>
      <c r="L50" s="330"/>
      <c r="M50" s="330"/>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row>
    <row r="51" spans="1:51" s="49" customFormat="1" ht="40.5" x14ac:dyDescent="0.35">
      <c r="A51" s="43" t="s">
        <v>76</v>
      </c>
      <c r="B51" s="326" t="s">
        <v>77</v>
      </c>
      <c r="C51" s="326"/>
      <c r="D51" s="326"/>
      <c r="E51" s="33">
        <v>103</v>
      </c>
      <c r="F51" s="33">
        <v>104</v>
      </c>
      <c r="G51" s="42">
        <v>105</v>
      </c>
      <c r="H51" s="42">
        <v>105</v>
      </c>
      <c r="I51" s="42">
        <v>105</v>
      </c>
      <c r="J51" s="42">
        <v>106</v>
      </c>
      <c r="K51" s="42">
        <v>106</v>
      </c>
      <c r="L51" s="330"/>
      <c r="M51" s="330"/>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row>
    <row r="52" spans="1:51" s="49" customFormat="1" ht="41.25" customHeight="1" x14ac:dyDescent="0.35">
      <c r="A52" s="43" t="s">
        <v>78</v>
      </c>
      <c r="B52" s="326" t="s">
        <v>77</v>
      </c>
      <c r="C52" s="326"/>
      <c r="D52" s="326"/>
      <c r="E52" s="33">
        <v>127</v>
      </c>
      <c r="F52" s="33">
        <v>130</v>
      </c>
      <c r="G52" s="42">
        <v>130</v>
      </c>
      <c r="H52" s="42">
        <v>132</v>
      </c>
      <c r="I52" s="42">
        <v>132</v>
      </c>
      <c r="J52" s="42">
        <v>133</v>
      </c>
      <c r="K52" s="42">
        <v>133</v>
      </c>
      <c r="L52" s="330"/>
      <c r="M52" s="330"/>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row>
    <row r="53" spans="1:51" s="49" customFormat="1" ht="60.75" x14ac:dyDescent="0.35">
      <c r="A53" s="43" t="s">
        <v>79</v>
      </c>
      <c r="B53" s="326" t="s">
        <v>77</v>
      </c>
      <c r="C53" s="326"/>
      <c r="D53" s="326"/>
      <c r="E53" s="33">
        <v>115</v>
      </c>
      <c r="F53" s="33">
        <v>115</v>
      </c>
      <c r="G53" s="42">
        <v>120</v>
      </c>
      <c r="H53" s="42">
        <v>120</v>
      </c>
      <c r="I53" s="42">
        <v>125</v>
      </c>
      <c r="J53" s="42">
        <v>125</v>
      </c>
      <c r="K53" s="42">
        <v>130</v>
      </c>
      <c r="L53" s="330"/>
      <c r="M53" s="330"/>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row>
    <row r="54" spans="1:51" s="49" customFormat="1" ht="83.25" customHeight="1" x14ac:dyDescent="0.35">
      <c r="A54" s="43" t="s">
        <v>80</v>
      </c>
      <c r="B54" s="326" t="s">
        <v>77</v>
      </c>
      <c r="C54" s="326"/>
      <c r="D54" s="326"/>
      <c r="E54" s="33">
        <v>110</v>
      </c>
      <c r="F54" s="33">
        <v>112</v>
      </c>
      <c r="G54" s="42">
        <v>115</v>
      </c>
      <c r="H54" s="42">
        <v>115</v>
      </c>
      <c r="I54" s="42">
        <v>117</v>
      </c>
      <c r="J54" s="42">
        <v>120</v>
      </c>
      <c r="K54" s="42">
        <v>120</v>
      </c>
      <c r="L54" s="330"/>
      <c r="M54" s="330"/>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row>
    <row r="55" spans="1:51" s="49" customFormat="1" ht="21" x14ac:dyDescent="0.35">
      <c r="A55" s="335" t="s">
        <v>81</v>
      </c>
      <c r="B55" s="335"/>
      <c r="C55" s="335"/>
      <c r="D55" s="335"/>
      <c r="E55" s="335"/>
      <c r="F55" s="335"/>
      <c r="G55" s="335"/>
      <c r="H55" s="335"/>
      <c r="I55" s="335"/>
      <c r="J55" s="335"/>
      <c r="K55" s="335"/>
      <c r="L55" s="330"/>
      <c r="M55" s="330"/>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row>
    <row r="56" spans="1:51" s="49" customFormat="1" ht="21" x14ac:dyDescent="0.35">
      <c r="A56" s="329" t="s">
        <v>44</v>
      </c>
      <c r="B56" s="329"/>
      <c r="C56" s="329"/>
      <c r="D56" s="329"/>
      <c r="E56" s="329"/>
      <c r="F56" s="329"/>
      <c r="G56" s="329"/>
      <c r="H56" s="329"/>
      <c r="I56" s="329"/>
      <c r="J56" s="329"/>
      <c r="K56" s="329"/>
      <c r="L56" s="330"/>
      <c r="M56" s="330"/>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row>
    <row r="57" spans="1:51" s="49" customFormat="1" ht="45" customHeight="1" x14ac:dyDescent="0.35">
      <c r="A57" s="43" t="s">
        <v>82</v>
      </c>
      <c r="B57" s="326" t="s">
        <v>46</v>
      </c>
      <c r="C57" s="326"/>
      <c r="D57" s="326"/>
      <c r="E57" s="33">
        <v>240</v>
      </c>
      <c r="F57" s="33">
        <v>0</v>
      </c>
      <c r="G57" s="42">
        <v>495</v>
      </c>
      <c r="H57" s="42">
        <v>540</v>
      </c>
      <c r="I57" s="42">
        <v>585</v>
      </c>
      <c r="J57" s="42">
        <v>625</v>
      </c>
      <c r="K57" s="42">
        <v>645</v>
      </c>
      <c r="L57" s="330">
        <f>SUM(E57:K57)</f>
        <v>3130</v>
      </c>
      <c r="M57" s="330"/>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row>
    <row r="58" spans="1:51" s="49" customFormat="1" ht="21" x14ac:dyDescent="0.35">
      <c r="A58" s="329" t="s">
        <v>47</v>
      </c>
      <c r="B58" s="329"/>
      <c r="C58" s="329"/>
      <c r="D58" s="329"/>
      <c r="E58" s="329"/>
      <c r="F58" s="329"/>
      <c r="G58" s="329"/>
      <c r="H58" s="329"/>
      <c r="I58" s="329"/>
      <c r="J58" s="329"/>
      <c r="K58" s="329"/>
      <c r="L58" s="330"/>
      <c r="M58" s="330"/>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row>
    <row r="59" spans="1:51" s="49" customFormat="1" ht="60.75" x14ac:dyDescent="0.35">
      <c r="A59" s="43" t="s">
        <v>83</v>
      </c>
      <c r="B59" s="326" t="s">
        <v>49</v>
      </c>
      <c r="C59" s="326"/>
      <c r="D59" s="326"/>
      <c r="E59" s="33">
        <v>0</v>
      </c>
      <c r="F59" s="33">
        <v>0</v>
      </c>
      <c r="G59" s="42">
        <v>2</v>
      </c>
      <c r="H59" s="42">
        <v>2</v>
      </c>
      <c r="I59" s="42">
        <v>2</v>
      </c>
      <c r="J59" s="42">
        <v>2</v>
      </c>
      <c r="K59" s="42">
        <v>2</v>
      </c>
      <c r="L59" s="330"/>
      <c r="M59" s="330"/>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row>
    <row r="60" spans="1:51" s="49" customFormat="1" ht="60.75" x14ac:dyDescent="0.35">
      <c r="A60" s="43" t="s">
        <v>84</v>
      </c>
      <c r="B60" s="326" t="s">
        <v>49</v>
      </c>
      <c r="C60" s="326"/>
      <c r="D60" s="326"/>
      <c r="E60" s="33">
        <v>3</v>
      </c>
      <c r="F60" s="33">
        <v>0</v>
      </c>
      <c r="G60" s="42">
        <v>3</v>
      </c>
      <c r="H60" s="42">
        <v>3</v>
      </c>
      <c r="I60" s="42">
        <v>4</v>
      </c>
      <c r="J60" s="42">
        <v>4</v>
      </c>
      <c r="K60" s="42">
        <v>4</v>
      </c>
      <c r="L60" s="330"/>
      <c r="M60" s="330"/>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row>
    <row r="61" spans="1:51" s="49" customFormat="1" ht="60.75" x14ac:dyDescent="0.35">
      <c r="A61" s="43" t="s">
        <v>85</v>
      </c>
      <c r="B61" s="326" t="s">
        <v>49</v>
      </c>
      <c r="C61" s="326"/>
      <c r="D61" s="326"/>
      <c r="E61" s="33">
        <v>1</v>
      </c>
      <c r="F61" s="33">
        <v>0</v>
      </c>
      <c r="G61" s="42">
        <v>2</v>
      </c>
      <c r="H61" s="42">
        <v>2</v>
      </c>
      <c r="I61" s="42">
        <v>2</v>
      </c>
      <c r="J61" s="42">
        <v>2</v>
      </c>
      <c r="K61" s="42">
        <v>2</v>
      </c>
      <c r="L61" s="330"/>
      <c r="M61" s="330"/>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row>
    <row r="62" spans="1:51" s="49" customFormat="1" ht="21" x14ac:dyDescent="0.35">
      <c r="A62" s="329" t="s">
        <v>53</v>
      </c>
      <c r="B62" s="329"/>
      <c r="C62" s="329"/>
      <c r="D62" s="329"/>
      <c r="E62" s="329"/>
      <c r="F62" s="329"/>
      <c r="G62" s="329"/>
      <c r="H62" s="329"/>
      <c r="I62" s="329"/>
      <c r="J62" s="329"/>
      <c r="K62" s="329"/>
      <c r="L62" s="330"/>
      <c r="M62" s="330"/>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row>
    <row r="63" spans="1:51" s="49" customFormat="1" ht="60.75" x14ac:dyDescent="0.35">
      <c r="A63" s="43" t="s">
        <v>86</v>
      </c>
      <c r="B63" s="326" t="s">
        <v>46</v>
      </c>
      <c r="C63" s="326"/>
      <c r="D63" s="326"/>
      <c r="E63" s="33">
        <v>0</v>
      </c>
      <c r="F63" s="33">
        <v>0</v>
      </c>
      <c r="G63" s="42">
        <v>100</v>
      </c>
      <c r="H63" s="42">
        <v>110</v>
      </c>
      <c r="I63" s="42">
        <v>125</v>
      </c>
      <c r="J63" s="42">
        <v>135</v>
      </c>
      <c r="K63" s="42">
        <v>135</v>
      </c>
      <c r="L63" s="330"/>
      <c r="M63" s="330"/>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row>
    <row r="64" spans="1:51" s="49" customFormat="1" ht="60.75" x14ac:dyDescent="0.35">
      <c r="A64" s="43" t="s">
        <v>87</v>
      </c>
      <c r="B64" s="326" t="s">
        <v>46</v>
      </c>
      <c r="C64" s="326"/>
      <c r="D64" s="326"/>
      <c r="E64" s="33" t="e">
        <f>Додаток.2!#REF!/'Додаток 3'!E60</f>
        <v>#REF!</v>
      </c>
      <c r="F64" s="33">
        <v>0</v>
      </c>
      <c r="G64" s="42">
        <v>53.33</v>
      </c>
      <c r="H64" s="42">
        <v>56.67</v>
      </c>
      <c r="I64" s="42">
        <v>43.75</v>
      </c>
      <c r="J64" s="42">
        <v>43.75</v>
      </c>
      <c r="K64" s="42">
        <v>45</v>
      </c>
      <c r="L64" s="330"/>
      <c r="M64" s="330"/>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row>
    <row r="65" spans="1:51" s="49" customFormat="1" ht="60.75" x14ac:dyDescent="0.35">
      <c r="A65" s="43" t="s">
        <v>88</v>
      </c>
      <c r="B65" s="326" t="s">
        <v>46</v>
      </c>
      <c r="C65" s="326"/>
      <c r="D65" s="326"/>
      <c r="E65" s="33" t="e">
        <f>Додаток.2!#REF!/'Додаток 3'!E61</f>
        <v>#REF!</v>
      </c>
      <c r="F65" s="33">
        <v>0</v>
      </c>
      <c r="G65" s="42">
        <v>67.5</v>
      </c>
      <c r="H65" s="42">
        <v>75</v>
      </c>
      <c r="I65" s="42">
        <v>80</v>
      </c>
      <c r="J65" s="42">
        <v>90</v>
      </c>
      <c r="K65" s="42">
        <v>97.5</v>
      </c>
      <c r="L65" s="330"/>
      <c r="M65" s="330"/>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row>
    <row r="66" spans="1:51" s="49" customFormat="1" ht="21" x14ac:dyDescent="0.35">
      <c r="A66" s="329" t="s">
        <v>75</v>
      </c>
      <c r="B66" s="329"/>
      <c r="C66" s="329"/>
      <c r="D66" s="329"/>
      <c r="E66" s="329"/>
      <c r="F66" s="329"/>
      <c r="G66" s="329"/>
      <c r="H66" s="329"/>
      <c r="I66" s="329"/>
      <c r="J66" s="329"/>
      <c r="K66" s="329"/>
      <c r="L66" s="330"/>
      <c r="M66" s="330"/>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row>
    <row r="67" spans="1:51" s="49" customFormat="1" ht="40.5" x14ac:dyDescent="0.35">
      <c r="A67" s="43" t="s">
        <v>89</v>
      </c>
      <c r="B67" s="326" t="s">
        <v>77</v>
      </c>
      <c r="C67" s="326"/>
      <c r="D67" s="326"/>
      <c r="E67" s="33" t="s">
        <v>90</v>
      </c>
      <c r="F67" s="33">
        <v>115</v>
      </c>
      <c r="G67" s="42">
        <v>117</v>
      </c>
      <c r="H67" s="42">
        <v>120</v>
      </c>
      <c r="I67" s="42">
        <v>120</v>
      </c>
      <c r="J67" s="42">
        <v>122</v>
      </c>
      <c r="K67" s="42">
        <v>122</v>
      </c>
      <c r="L67" s="330"/>
      <c r="M67" s="330"/>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row>
    <row r="68" spans="1:51" s="49" customFormat="1" ht="40.5" x14ac:dyDescent="0.35">
      <c r="A68" s="43" t="s">
        <v>91</v>
      </c>
      <c r="B68" s="326" t="s">
        <v>77</v>
      </c>
      <c r="C68" s="326"/>
      <c r="D68" s="326"/>
      <c r="E68" s="33">
        <v>103</v>
      </c>
      <c r="F68" s="33">
        <v>104</v>
      </c>
      <c r="G68" s="42">
        <v>104</v>
      </c>
      <c r="H68" s="42">
        <v>105</v>
      </c>
      <c r="I68" s="42">
        <v>105</v>
      </c>
      <c r="J68" s="42">
        <v>106</v>
      </c>
      <c r="K68" s="42">
        <v>106</v>
      </c>
      <c r="L68" s="330"/>
      <c r="M68" s="330"/>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row>
    <row r="69" spans="1:51" s="49" customFormat="1" ht="21" x14ac:dyDescent="0.35">
      <c r="A69" s="335" t="s">
        <v>92</v>
      </c>
      <c r="B69" s="335"/>
      <c r="C69" s="335"/>
      <c r="D69" s="335"/>
      <c r="E69" s="335"/>
      <c r="F69" s="335"/>
      <c r="G69" s="335"/>
      <c r="H69" s="335"/>
      <c r="I69" s="335"/>
      <c r="J69" s="335"/>
      <c r="K69" s="335"/>
      <c r="L69" s="330"/>
      <c r="M69" s="330"/>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row>
    <row r="70" spans="1:51" s="49" customFormat="1" ht="21" x14ac:dyDescent="0.35">
      <c r="A70" s="329" t="s">
        <v>44</v>
      </c>
      <c r="B70" s="329"/>
      <c r="C70" s="329"/>
      <c r="D70" s="329"/>
      <c r="E70" s="329"/>
      <c r="F70" s="329"/>
      <c r="G70" s="329"/>
      <c r="H70" s="329"/>
      <c r="I70" s="329"/>
      <c r="J70" s="329"/>
      <c r="K70" s="329"/>
      <c r="L70" s="330"/>
      <c r="M70" s="330"/>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row>
    <row r="71" spans="1:51" s="49" customFormat="1" ht="40.5" x14ac:dyDescent="0.35">
      <c r="A71" s="43" t="s">
        <v>93</v>
      </c>
      <c r="B71" s="326" t="s">
        <v>46</v>
      </c>
      <c r="C71" s="326"/>
      <c r="D71" s="326"/>
      <c r="E71" s="33">
        <v>235</v>
      </c>
      <c r="F71" s="33">
        <v>185</v>
      </c>
      <c r="G71" s="42">
        <v>285</v>
      </c>
      <c r="H71" s="42">
        <v>300</v>
      </c>
      <c r="I71" s="42">
        <v>325</v>
      </c>
      <c r="J71" s="42">
        <v>342</v>
      </c>
      <c r="K71" s="42">
        <v>357</v>
      </c>
      <c r="L71" s="330">
        <f>SUM(E71:K71)</f>
        <v>2029</v>
      </c>
      <c r="M71" s="330"/>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row>
    <row r="72" spans="1:51" s="49" customFormat="1" ht="21" x14ac:dyDescent="0.35">
      <c r="A72" s="329" t="s">
        <v>47</v>
      </c>
      <c r="B72" s="329"/>
      <c r="C72" s="329"/>
      <c r="D72" s="329"/>
      <c r="E72" s="329"/>
      <c r="F72" s="329"/>
      <c r="G72" s="329"/>
      <c r="H72" s="329"/>
      <c r="I72" s="329"/>
      <c r="J72" s="329"/>
      <c r="K72" s="329"/>
      <c r="L72" s="330"/>
      <c r="M72" s="330"/>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row>
    <row r="73" spans="1:51" s="49" customFormat="1" ht="121.5" x14ac:dyDescent="0.35">
      <c r="A73" s="43" t="s">
        <v>94</v>
      </c>
      <c r="B73" s="326" t="s">
        <v>49</v>
      </c>
      <c r="C73" s="326"/>
      <c r="D73" s="326"/>
      <c r="E73" s="33">
        <v>3</v>
      </c>
      <c r="F73" s="33">
        <v>2</v>
      </c>
      <c r="G73" s="42">
        <v>3</v>
      </c>
      <c r="H73" s="42">
        <v>4</v>
      </c>
      <c r="I73" s="42">
        <v>4</v>
      </c>
      <c r="J73" s="42">
        <v>4</v>
      </c>
      <c r="K73" s="42">
        <v>4</v>
      </c>
      <c r="L73" s="330"/>
      <c r="M73" s="330"/>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row>
    <row r="74" spans="1:51" s="49" customFormat="1" ht="101.25" x14ac:dyDescent="0.35">
      <c r="A74" s="43" t="s">
        <v>95</v>
      </c>
      <c r="B74" s="326" t="s">
        <v>49</v>
      </c>
      <c r="C74" s="326"/>
      <c r="D74" s="326"/>
      <c r="E74" s="33">
        <v>2</v>
      </c>
      <c r="F74" s="33">
        <v>1</v>
      </c>
      <c r="G74" s="42">
        <v>2</v>
      </c>
      <c r="H74" s="42">
        <v>2</v>
      </c>
      <c r="I74" s="42">
        <v>3</v>
      </c>
      <c r="J74" s="42">
        <v>3</v>
      </c>
      <c r="K74" s="42">
        <v>3</v>
      </c>
      <c r="L74" s="330"/>
      <c r="M74" s="330"/>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row>
    <row r="75" spans="1:51" s="49" customFormat="1" ht="60.75" x14ac:dyDescent="0.35">
      <c r="A75" s="43" t="s">
        <v>96</v>
      </c>
      <c r="B75" s="326" t="s">
        <v>49</v>
      </c>
      <c r="C75" s="326"/>
      <c r="D75" s="326"/>
      <c r="E75" s="33">
        <v>2</v>
      </c>
      <c r="F75" s="33">
        <v>2</v>
      </c>
      <c r="G75" s="42">
        <v>2</v>
      </c>
      <c r="H75" s="42">
        <v>2</v>
      </c>
      <c r="I75" s="42">
        <v>2</v>
      </c>
      <c r="J75" s="42">
        <v>2</v>
      </c>
      <c r="K75" s="42">
        <v>2</v>
      </c>
      <c r="L75" s="330"/>
      <c r="M75" s="330"/>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row>
    <row r="76" spans="1:51" s="49" customFormat="1" ht="81" x14ac:dyDescent="0.35">
      <c r="A76" s="43" t="s">
        <v>97</v>
      </c>
      <c r="B76" s="326" t="s">
        <v>49</v>
      </c>
      <c r="C76" s="326"/>
      <c r="D76" s="326"/>
      <c r="E76" s="33">
        <v>2</v>
      </c>
      <c r="F76" s="33">
        <v>2</v>
      </c>
      <c r="G76" s="42">
        <v>2</v>
      </c>
      <c r="H76" s="42">
        <v>2</v>
      </c>
      <c r="I76" s="42">
        <v>2</v>
      </c>
      <c r="J76" s="42">
        <v>2</v>
      </c>
      <c r="K76" s="42">
        <v>2</v>
      </c>
      <c r="L76" s="330"/>
      <c r="M76" s="330"/>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row>
    <row r="77" spans="1:51" s="49" customFormat="1" ht="21" x14ac:dyDescent="0.35">
      <c r="A77" s="329" t="s">
        <v>53</v>
      </c>
      <c r="B77" s="329"/>
      <c r="C77" s="329"/>
      <c r="D77" s="329"/>
      <c r="E77" s="329"/>
      <c r="F77" s="329"/>
      <c r="G77" s="329"/>
      <c r="H77" s="329"/>
      <c r="I77" s="329"/>
      <c r="J77" s="329"/>
      <c r="K77" s="329"/>
      <c r="L77" s="330"/>
      <c r="M77" s="330"/>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row>
    <row r="78" spans="1:51" s="49" customFormat="1" ht="121.5" x14ac:dyDescent="0.35">
      <c r="A78" s="43" t="s">
        <v>98</v>
      </c>
      <c r="B78" s="326" t="s">
        <v>46</v>
      </c>
      <c r="C78" s="326"/>
      <c r="D78" s="326"/>
      <c r="E78" s="35" t="e">
        <f>Додаток.2!#REF!/'Додаток 3'!E73</f>
        <v>#REF!</v>
      </c>
      <c r="F78" s="38" t="e">
        <f>Додаток.2!#REF!/'Додаток 3'!F73</f>
        <v>#REF!</v>
      </c>
      <c r="G78" s="39">
        <v>30</v>
      </c>
      <c r="H78" s="42">
        <v>23.75</v>
      </c>
      <c r="I78" s="42">
        <v>26.25</v>
      </c>
      <c r="J78" s="42">
        <v>26.25</v>
      </c>
      <c r="K78" s="42">
        <v>27.5</v>
      </c>
      <c r="L78" s="330"/>
      <c r="M78" s="330"/>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row>
    <row r="79" spans="1:51" s="49" customFormat="1" ht="101.25" x14ac:dyDescent="0.35">
      <c r="A79" s="43" t="s">
        <v>99</v>
      </c>
      <c r="B79" s="326" t="s">
        <v>46</v>
      </c>
      <c r="C79" s="326"/>
      <c r="D79" s="326"/>
      <c r="E79" s="33" t="e">
        <f>Додаток.2!#REF!/'Додаток 3'!E74</f>
        <v>#REF!</v>
      </c>
      <c r="F79" s="33" t="e">
        <f>Додаток.2!#REF!/'Додаток 3'!F74</f>
        <v>#REF!</v>
      </c>
      <c r="G79" s="42">
        <v>30</v>
      </c>
      <c r="H79" s="42">
        <v>32.5</v>
      </c>
      <c r="I79" s="42">
        <v>23.33</v>
      </c>
      <c r="J79" s="42">
        <v>27.33</v>
      </c>
      <c r="K79" s="42">
        <v>27.33</v>
      </c>
      <c r="L79" s="330"/>
      <c r="M79" s="330"/>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row>
    <row r="80" spans="1:51" s="49" customFormat="1" ht="81" x14ac:dyDescent="0.35">
      <c r="A80" s="43" t="s">
        <v>100</v>
      </c>
      <c r="B80" s="326" t="s">
        <v>46</v>
      </c>
      <c r="C80" s="326"/>
      <c r="D80" s="326"/>
      <c r="E80" s="33" t="e">
        <f>Додаток.2!#REF!/'Додаток 3'!E75</f>
        <v>#REF!</v>
      </c>
      <c r="F80" s="33" t="e">
        <f>Додаток.2!#REF!/'Додаток 3'!F75</f>
        <v>#REF!</v>
      </c>
      <c r="G80" s="42">
        <v>35</v>
      </c>
      <c r="H80" s="42">
        <v>35</v>
      </c>
      <c r="I80" s="42">
        <v>37.5</v>
      </c>
      <c r="J80" s="42">
        <v>37.5</v>
      </c>
      <c r="K80" s="42">
        <v>40</v>
      </c>
      <c r="L80" s="330"/>
      <c r="M80" s="330"/>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row>
    <row r="81" spans="1:51" s="49" customFormat="1" ht="95.25" customHeight="1" x14ac:dyDescent="0.35">
      <c r="A81" s="43" t="s">
        <v>101</v>
      </c>
      <c r="B81" s="326" t="s">
        <v>46</v>
      </c>
      <c r="C81" s="326"/>
      <c r="D81" s="326"/>
      <c r="E81" s="33" t="e">
        <f>Додаток.2!#REF!/'Додаток 3'!E76</f>
        <v>#REF!</v>
      </c>
      <c r="F81" s="33" t="e">
        <f>Додаток.2!#REF!/'Додаток 3'!F76</f>
        <v>#REF!</v>
      </c>
      <c r="G81" s="42">
        <v>32.5</v>
      </c>
      <c r="H81" s="42">
        <v>35</v>
      </c>
      <c r="I81" s="42">
        <v>37.5</v>
      </c>
      <c r="J81" s="42">
        <v>40</v>
      </c>
      <c r="K81" s="42">
        <v>42.5</v>
      </c>
      <c r="L81" s="330"/>
      <c r="M81" s="330"/>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row>
    <row r="82" spans="1:51" s="49" customFormat="1" ht="21" x14ac:dyDescent="0.35">
      <c r="A82" s="335" t="s">
        <v>102</v>
      </c>
      <c r="B82" s="335"/>
      <c r="C82" s="335"/>
      <c r="D82" s="335"/>
      <c r="E82" s="335"/>
      <c r="F82" s="335"/>
      <c r="G82" s="335"/>
      <c r="H82" s="335"/>
      <c r="I82" s="335"/>
      <c r="J82" s="335"/>
      <c r="K82" s="335"/>
      <c r="L82" s="330"/>
      <c r="M82" s="330"/>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row>
    <row r="83" spans="1:51" s="49" customFormat="1" ht="21" x14ac:dyDescent="0.35">
      <c r="A83" s="329" t="s">
        <v>44</v>
      </c>
      <c r="B83" s="329"/>
      <c r="C83" s="329"/>
      <c r="D83" s="329"/>
      <c r="E83" s="329"/>
      <c r="F83" s="329"/>
      <c r="G83" s="329"/>
      <c r="H83" s="329"/>
      <c r="I83" s="329"/>
      <c r="J83" s="329"/>
      <c r="K83" s="329"/>
      <c r="L83" s="330"/>
      <c r="M83" s="330"/>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row>
    <row r="84" spans="1:51" s="49" customFormat="1" ht="40.5" x14ac:dyDescent="0.35">
      <c r="A84" s="43" t="s">
        <v>103</v>
      </c>
      <c r="B84" s="326" t="s">
        <v>46</v>
      </c>
      <c r="C84" s="326"/>
      <c r="D84" s="326"/>
      <c r="E84" s="40">
        <v>1612</v>
      </c>
      <c r="F84" s="40">
        <v>2150</v>
      </c>
      <c r="G84" s="42">
        <v>800</v>
      </c>
      <c r="H84" s="42">
        <v>850</v>
      </c>
      <c r="I84" s="42">
        <v>900</v>
      </c>
      <c r="J84" s="42">
        <v>900</v>
      </c>
      <c r="K84" s="42">
        <v>950</v>
      </c>
      <c r="L84" s="331">
        <f>SUM(E84:K84)</f>
        <v>8162</v>
      </c>
      <c r="M84" s="330"/>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row>
    <row r="85" spans="1:51" s="49" customFormat="1" ht="21" x14ac:dyDescent="0.35">
      <c r="A85" s="329" t="s">
        <v>47</v>
      </c>
      <c r="B85" s="329"/>
      <c r="C85" s="329"/>
      <c r="D85" s="329"/>
      <c r="E85" s="329"/>
      <c r="F85" s="329"/>
      <c r="G85" s="329"/>
      <c r="H85" s="329"/>
      <c r="I85" s="329"/>
      <c r="J85" s="329"/>
      <c r="K85" s="329"/>
      <c r="L85" s="330"/>
      <c r="M85" s="330"/>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row>
    <row r="86" spans="1:51" s="49" customFormat="1" ht="81" x14ac:dyDescent="0.35">
      <c r="A86" s="43" t="s">
        <v>104</v>
      </c>
      <c r="B86" s="326" t="s">
        <v>49</v>
      </c>
      <c r="C86" s="326"/>
      <c r="D86" s="326"/>
      <c r="E86" s="33">
        <v>1</v>
      </c>
      <c r="F86" s="33">
        <v>1</v>
      </c>
      <c r="G86" s="42">
        <v>2</v>
      </c>
      <c r="H86" s="42">
        <v>2</v>
      </c>
      <c r="I86" s="42">
        <v>2</v>
      </c>
      <c r="J86" s="42">
        <v>2</v>
      </c>
      <c r="K86" s="42">
        <v>3</v>
      </c>
      <c r="L86" s="330"/>
      <c r="M86" s="330"/>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row>
    <row r="87" spans="1:51" s="49" customFormat="1" ht="21" x14ac:dyDescent="0.35">
      <c r="A87" s="329" t="s">
        <v>75</v>
      </c>
      <c r="B87" s="329"/>
      <c r="C87" s="329"/>
      <c r="D87" s="329"/>
      <c r="E87" s="329"/>
      <c r="F87" s="329"/>
      <c r="G87" s="329"/>
      <c r="H87" s="329"/>
      <c r="I87" s="329"/>
      <c r="J87" s="329"/>
      <c r="K87" s="329"/>
      <c r="L87" s="330"/>
      <c r="M87" s="330"/>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row>
    <row r="88" spans="1:51" s="52" customFormat="1" ht="101.25" x14ac:dyDescent="0.35">
      <c r="A88" s="43" t="s">
        <v>105</v>
      </c>
      <c r="B88" s="326" t="s">
        <v>77</v>
      </c>
      <c r="C88" s="326"/>
      <c r="D88" s="326"/>
      <c r="E88" s="33" t="s">
        <v>90</v>
      </c>
      <c r="F88" s="33">
        <f t="shared" ref="F88:K88" si="0">F86*100/E86</f>
        <v>100</v>
      </c>
      <c r="G88" s="33">
        <f t="shared" si="0"/>
        <v>200</v>
      </c>
      <c r="H88" s="33">
        <f t="shared" si="0"/>
        <v>100</v>
      </c>
      <c r="I88" s="38">
        <f t="shared" si="0"/>
        <v>100</v>
      </c>
      <c r="J88" s="33">
        <f t="shared" si="0"/>
        <v>100</v>
      </c>
      <c r="K88" s="33">
        <f t="shared" si="0"/>
        <v>150</v>
      </c>
      <c r="L88" s="330"/>
      <c r="M88" s="330"/>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row>
    <row r="89" spans="1:51" s="57" customFormat="1" ht="152.25" customHeight="1" x14ac:dyDescent="0.35">
      <c r="A89" s="327" t="s">
        <v>115</v>
      </c>
      <c r="B89" s="327"/>
      <c r="C89" s="327"/>
      <c r="D89" s="328" t="s">
        <v>36</v>
      </c>
      <c r="E89" s="328"/>
      <c r="F89" s="328"/>
      <c r="G89" s="328"/>
      <c r="H89" s="328"/>
      <c r="I89" s="328"/>
      <c r="J89" s="328"/>
      <c r="K89" s="328"/>
      <c r="L89" s="55"/>
      <c r="M89" s="56"/>
    </row>
    <row r="90" spans="1:51" s="22" customFormat="1" x14ac:dyDescent="0.25">
      <c r="A90" s="324"/>
      <c r="B90" s="324"/>
      <c r="C90" s="324"/>
      <c r="D90" s="325"/>
      <c r="E90" s="325"/>
      <c r="F90" s="325"/>
      <c r="G90" s="325"/>
      <c r="H90" s="325"/>
      <c r="I90" s="325"/>
      <c r="J90" s="325"/>
      <c r="K90" s="325"/>
      <c r="L90" s="325"/>
      <c r="M90" s="325"/>
    </row>
    <row r="91" spans="1:51" s="12" customFormat="1" x14ac:dyDescent="0.25">
      <c r="A91" s="17"/>
      <c r="B91" s="17"/>
      <c r="C91" s="17"/>
      <c r="D91" s="17"/>
      <c r="E91" s="18"/>
      <c r="F91" s="18"/>
      <c r="G91" s="17"/>
      <c r="H91" s="17"/>
      <c r="I91" s="17"/>
      <c r="J91" s="17"/>
      <c r="K91" s="17"/>
      <c r="L91" s="19"/>
      <c r="M91" s="19"/>
    </row>
    <row r="92" spans="1:51" s="12" customFormat="1" x14ac:dyDescent="0.3">
      <c r="A92" s="15"/>
      <c r="B92" s="15"/>
      <c r="C92" s="15"/>
      <c r="D92" s="15"/>
      <c r="E92" s="16"/>
      <c r="F92" s="16"/>
      <c r="G92" s="15"/>
      <c r="H92" s="15"/>
      <c r="I92" s="15"/>
      <c r="J92" s="15"/>
      <c r="K92" s="15"/>
    </row>
    <row r="93" spans="1:51" s="12" customFormat="1" x14ac:dyDescent="0.3">
      <c r="A93" s="15"/>
      <c r="B93" s="15"/>
      <c r="C93" s="15"/>
      <c r="D93" s="15"/>
      <c r="E93" s="16"/>
      <c r="F93" s="16"/>
      <c r="G93" s="15"/>
      <c r="H93" s="15"/>
      <c r="I93" s="15"/>
      <c r="J93" s="15"/>
      <c r="K93" s="15"/>
    </row>
    <row r="94" spans="1:51" s="12" customFormat="1" x14ac:dyDescent="0.3">
      <c r="A94" s="15"/>
      <c r="B94" s="15"/>
      <c r="C94" s="15"/>
      <c r="D94" s="15"/>
      <c r="E94" s="16"/>
      <c r="F94" s="16"/>
      <c r="G94" s="15"/>
      <c r="H94" s="15"/>
      <c r="I94" s="15"/>
      <c r="J94" s="15"/>
      <c r="K94" s="15"/>
    </row>
    <row r="95" spans="1:51" s="12" customFormat="1" x14ac:dyDescent="0.3">
      <c r="A95" s="15"/>
      <c r="B95" s="15"/>
      <c r="C95" s="15"/>
      <c r="D95" s="15"/>
      <c r="E95" s="16"/>
      <c r="F95" s="16"/>
      <c r="G95" s="15"/>
      <c r="H95" s="15"/>
      <c r="I95" s="15"/>
      <c r="J95" s="15"/>
      <c r="K95" s="15"/>
    </row>
    <row r="96" spans="1:51" s="12" customFormat="1" x14ac:dyDescent="0.3">
      <c r="A96" s="15"/>
      <c r="B96" s="15"/>
      <c r="C96" s="15"/>
      <c r="D96" s="15"/>
      <c r="E96" s="16"/>
      <c r="F96" s="16"/>
      <c r="G96" s="15"/>
      <c r="H96" s="15"/>
      <c r="I96" s="15"/>
      <c r="J96" s="15"/>
      <c r="K96" s="15"/>
    </row>
    <row r="97" spans="1:11" s="12" customFormat="1" x14ac:dyDescent="0.3">
      <c r="A97" s="15"/>
      <c r="B97" s="15"/>
      <c r="C97" s="15"/>
      <c r="D97" s="15"/>
      <c r="E97" s="16"/>
      <c r="F97" s="16"/>
      <c r="G97" s="15"/>
      <c r="H97" s="15"/>
      <c r="I97" s="15"/>
      <c r="J97" s="15"/>
      <c r="K97" s="15"/>
    </row>
    <row r="98" spans="1:11" s="12" customFormat="1" x14ac:dyDescent="0.3">
      <c r="A98" s="15"/>
      <c r="B98" s="15"/>
      <c r="C98" s="15"/>
      <c r="D98" s="15"/>
      <c r="E98" s="16"/>
      <c r="F98" s="16"/>
      <c r="G98" s="15"/>
      <c r="H98" s="15"/>
      <c r="I98" s="15"/>
      <c r="J98" s="15"/>
      <c r="K98" s="15"/>
    </row>
    <row r="99" spans="1:11" s="12" customFormat="1" x14ac:dyDescent="0.3">
      <c r="A99" s="15"/>
      <c r="B99" s="15"/>
      <c r="C99" s="15"/>
      <c r="D99" s="15"/>
      <c r="E99" s="16"/>
      <c r="F99" s="16"/>
      <c r="G99" s="15"/>
      <c r="H99" s="15"/>
      <c r="I99" s="15"/>
      <c r="J99" s="15"/>
      <c r="K99" s="15"/>
    </row>
    <row r="100" spans="1:11" s="12" customFormat="1" x14ac:dyDescent="0.3">
      <c r="A100" s="15"/>
      <c r="B100" s="15"/>
      <c r="C100" s="15"/>
      <c r="D100" s="15"/>
      <c r="E100" s="16"/>
      <c r="F100" s="16"/>
      <c r="G100" s="15"/>
      <c r="H100" s="15"/>
      <c r="I100" s="15"/>
      <c r="J100" s="15"/>
      <c r="K100" s="15"/>
    </row>
    <row r="101" spans="1:11" s="12" customFormat="1" x14ac:dyDescent="0.3">
      <c r="A101" s="15"/>
      <c r="B101" s="15"/>
      <c r="C101" s="15"/>
      <c r="D101" s="15"/>
      <c r="E101" s="16"/>
      <c r="F101" s="16"/>
      <c r="G101" s="15"/>
      <c r="H101" s="15"/>
      <c r="I101" s="15"/>
      <c r="J101" s="15"/>
      <c r="K101" s="15"/>
    </row>
    <row r="102" spans="1:11" s="12" customFormat="1" x14ac:dyDescent="0.3">
      <c r="A102" s="15"/>
      <c r="B102" s="15"/>
      <c r="C102" s="15"/>
      <c r="D102" s="15"/>
      <c r="E102" s="16"/>
      <c r="F102" s="16"/>
      <c r="G102" s="15"/>
      <c r="H102" s="15"/>
      <c r="I102" s="15"/>
      <c r="J102" s="15"/>
      <c r="K102" s="15"/>
    </row>
    <row r="103" spans="1:11" s="12" customFormat="1" x14ac:dyDescent="0.3">
      <c r="A103" s="15"/>
      <c r="B103" s="15"/>
      <c r="C103" s="15"/>
      <c r="D103" s="15"/>
      <c r="E103" s="16"/>
      <c r="F103" s="16"/>
      <c r="G103" s="15"/>
      <c r="H103" s="15"/>
      <c r="I103" s="15"/>
      <c r="J103" s="15"/>
      <c r="K103" s="15"/>
    </row>
    <row r="104" spans="1:11" s="12" customFormat="1" x14ac:dyDescent="0.3">
      <c r="A104" s="15"/>
      <c r="B104" s="15"/>
      <c r="C104" s="15"/>
      <c r="D104" s="15"/>
      <c r="E104" s="16"/>
      <c r="F104" s="16"/>
      <c r="G104" s="15"/>
      <c r="H104" s="15"/>
      <c r="I104" s="15"/>
      <c r="J104" s="15"/>
      <c r="K104" s="15"/>
    </row>
    <row r="105" spans="1:11" s="12" customFormat="1" x14ac:dyDescent="0.3">
      <c r="A105" s="15"/>
      <c r="B105" s="15"/>
      <c r="C105" s="15"/>
      <c r="D105" s="15"/>
      <c r="E105" s="16"/>
      <c r="F105" s="16"/>
      <c r="G105" s="15"/>
      <c r="H105" s="15"/>
      <c r="I105" s="15"/>
      <c r="J105" s="15"/>
      <c r="K105" s="15"/>
    </row>
    <row r="106" spans="1:11" s="12" customFormat="1" x14ac:dyDescent="0.3">
      <c r="A106" s="15"/>
      <c r="B106" s="15"/>
      <c r="C106" s="15"/>
      <c r="D106" s="15"/>
      <c r="E106" s="16"/>
      <c r="F106" s="16"/>
      <c r="G106" s="15"/>
      <c r="H106" s="15"/>
      <c r="I106" s="15"/>
      <c r="J106" s="15"/>
      <c r="K106" s="15"/>
    </row>
    <row r="107" spans="1:11" s="12" customFormat="1" x14ac:dyDescent="0.3">
      <c r="A107" s="15"/>
      <c r="B107" s="15"/>
      <c r="C107" s="15"/>
      <c r="D107" s="15"/>
      <c r="E107" s="16"/>
      <c r="F107" s="16"/>
      <c r="G107" s="15"/>
      <c r="H107" s="15"/>
      <c r="I107" s="15"/>
      <c r="J107" s="15"/>
      <c r="K107" s="15"/>
    </row>
    <row r="108" spans="1:11" s="12" customFormat="1" x14ac:dyDescent="0.3">
      <c r="A108" s="15"/>
      <c r="B108" s="15"/>
      <c r="C108" s="15"/>
      <c r="D108" s="15"/>
      <c r="E108" s="16"/>
      <c r="F108" s="16"/>
      <c r="G108" s="15"/>
      <c r="H108" s="15"/>
      <c r="I108" s="15"/>
      <c r="J108" s="15"/>
      <c r="K108" s="15"/>
    </row>
    <row r="109" spans="1:11" s="12" customFormat="1" x14ac:dyDescent="0.3">
      <c r="A109" s="15"/>
      <c r="B109" s="15"/>
      <c r="C109" s="15"/>
      <c r="D109" s="15"/>
      <c r="E109" s="16"/>
      <c r="F109" s="16"/>
      <c r="G109" s="15"/>
      <c r="H109" s="15"/>
      <c r="I109" s="15"/>
      <c r="J109" s="15"/>
      <c r="K109" s="15"/>
    </row>
    <row r="110" spans="1:11" s="12" customFormat="1" x14ac:dyDescent="0.3">
      <c r="A110" s="15"/>
      <c r="B110" s="15"/>
      <c r="C110" s="15"/>
      <c r="D110" s="15"/>
      <c r="E110" s="16"/>
      <c r="F110" s="16"/>
      <c r="G110" s="15"/>
      <c r="H110" s="15"/>
      <c r="I110" s="15"/>
      <c r="J110" s="15"/>
      <c r="K110" s="15"/>
    </row>
    <row r="111" spans="1:11" s="12" customFormat="1" x14ac:dyDescent="0.3">
      <c r="A111" s="15"/>
      <c r="B111" s="15"/>
      <c r="C111" s="15"/>
      <c r="D111" s="15"/>
      <c r="E111" s="16"/>
      <c r="F111" s="16"/>
      <c r="G111" s="15"/>
      <c r="H111" s="15"/>
      <c r="I111" s="15"/>
      <c r="J111" s="15"/>
      <c r="K111" s="15"/>
    </row>
    <row r="112" spans="1:11" s="12" customFormat="1" x14ac:dyDescent="0.3">
      <c r="A112" s="15"/>
      <c r="B112" s="15"/>
      <c r="C112" s="15"/>
      <c r="D112" s="15"/>
      <c r="E112" s="16"/>
      <c r="F112" s="16"/>
      <c r="G112" s="15"/>
      <c r="H112" s="15"/>
      <c r="I112" s="15"/>
      <c r="J112" s="15"/>
      <c r="K112" s="15"/>
    </row>
    <row r="113" spans="1:11" s="12" customFormat="1" x14ac:dyDescent="0.3">
      <c r="A113" s="15"/>
      <c r="B113" s="15"/>
      <c r="C113" s="15"/>
      <c r="D113" s="15"/>
      <c r="E113" s="16"/>
      <c r="F113" s="16"/>
      <c r="G113" s="15"/>
      <c r="H113" s="15"/>
      <c r="I113" s="15"/>
      <c r="J113" s="15"/>
      <c r="K113" s="15"/>
    </row>
    <row r="114" spans="1:11" s="12" customFormat="1" x14ac:dyDescent="0.3">
      <c r="A114" s="15"/>
      <c r="B114" s="15"/>
      <c r="C114" s="15"/>
      <c r="D114" s="15"/>
      <c r="E114" s="16"/>
      <c r="F114" s="16"/>
      <c r="G114" s="15"/>
      <c r="H114" s="15"/>
      <c r="I114" s="15"/>
      <c r="J114" s="15"/>
      <c r="K114" s="15"/>
    </row>
    <row r="115" spans="1:11" s="12" customFormat="1" x14ac:dyDescent="0.3">
      <c r="A115" s="15"/>
      <c r="B115" s="15"/>
      <c r="C115" s="15"/>
      <c r="D115" s="15"/>
      <c r="E115" s="16"/>
      <c r="F115" s="16"/>
      <c r="G115" s="15"/>
      <c r="H115" s="15"/>
      <c r="I115" s="15"/>
      <c r="J115" s="15"/>
      <c r="K115" s="15"/>
    </row>
    <row r="116" spans="1:11" s="12" customFormat="1" x14ac:dyDescent="0.3">
      <c r="A116" s="15"/>
      <c r="B116" s="15"/>
      <c r="C116" s="15"/>
      <c r="D116" s="15"/>
      <c r="E116" s="16"/>
      <c r="F116" s="16"/>
      <c r="G116" s="15"/>
      <c r="H116" s="15"/>
      <c r="I116" s="15"/>
      <c r="J116" s="15"/>
      <c r="K116" s="15"/>
    </row>
    <row r="117" spans="1:11" s="12" customFormat="1" x14ac:dyDescent="0.3">
      <c r="A117" s="15"/>
      <c r="B117" s="15"/>
      <c r="C117" s="15"/>
      <c r="D117" s="15"/>
      <c r="E117" s="16"/>
      <c r="F117" s="16"/>
      <c r="G117" s="15"/>
      <c r="H117" s="15"/>
      <c r="I117" s="15"/>
      <c r="J117" s="15"/>
      <c r="K117" s="15"/>
    </row>
    <row r="118" spans="1:11" s="12" customFormat="1" x14ac:dyDescent="0.3">
      <c r="A118" s="15"/>
      <c r="B118" s="15"/>
      <c r="C118" s="15"/>
      <c r="D118" s="15"/>
      <c r="E118" s="16"/>
      <c r="F118" s="16"/>
      <c r="G118" s="15"/>
      <c r="H118" s="15"/>
      <c r="I118" s="15"/>
      <c r="J118" s="15"/>
      <c r="K118" s="15"/>
    </row>
    <row r="119" spans="1:11" s="12" customFormat="1" x14ac:dyDescent="0.3">
      <c r="A119" s="15"/>
      <c r="B119" s="15"/>
      <c r="C119" s="15"/>
      <c r="D119" s="15"/>
      <c r="E119" s="16"/>
      <c r="F119" s="16"/>
      <c r="G119" s="15"/>
      <c r="H119" s="15"/>
      <c r="I119" s="15"/>
      <c r="J119" s="15"/>
      <c r="K119" s="15"/>
    </row>
    <row r="120" spans="1:11" s="12" customFormat="1" x14ac:dyDescent="0.3">
      <c r="A120" s="15"/>
      <c r="B120" s="15"/>
      <c r="C120" s="15"/>
      <c r="D120" s="15"/>
      <c r="E120" s="16"/>
      <c r="F120" s="16"/>
      <c r="G120" s="15"/>
      <c r="H120" s="15"/>
      <c r="I120" s="15"/>
      <c r="J120" s="15"/>
      <c r="K120" s="15"/>
    </row>
    <row r="121" spans="1:11" s="12" customFormat="1" x14ac:dyDescent="0.3">
      <c r="A121" s="15"/>
      <c r="B121" s="15"/>
      <c r="C121" s="15"/>
      <c r="D121" s="15"/>
      <c r="E121" s="16"/>
      <c r="F121" s="16"/>
      <c r="G121" s="15"/>
      <c r="H121" s="15"/>
      <c r="I121" s="15"/>
      <c r="J121" s="15"/>
      <c r="K121" s="15"/>
    </row>
    <row r="122" spans="1:11" s="12" customFormat="1" x14ac:dyDescent="0.3">
      <c r="A122" s="15"/>
      <c r="B122" s="15"/>
      <c r="C122" s="15"/>
      <c r="D122" s="15"/>
      <c r="E122" s="16"/>
      <c r="F122" s="16"/>
      <c r="G122" s="15"/>
      <c r="H122" s="15"/>
      <c r="I122" s="15"/>
      <c r="J122" s="15"/>
      <c r="K122" s="15"/>
    </row>
    <row r="123" spans="1:11" s="12" customFormat="1" x14ac:dyDescent="0.3">
      <c r="A123" s="15"/>
      <c r="B123" s="15"/>
      <c r="C123" s="15"/>
      <c r="D123" s="15"/>
      <c r="E123" s="16"/>
      <c r="F123" s="16"/>
      <c r="G123" s="15"/>
      <c r="H123" s="15"/>
      <c r="I123" s="15"/>
      <c r="J123" s="15"/>
      <c r="K123" s="15"/>
    </row>
    <row r="124" spans="1:11" s="12" customFormat="1" x14ac:dyDescent="0.3">
      <c r="A124" s="15"/>
      <c r="B124" s="15"/>
      <c r="C124" s="15"/>
      <c r="D124" s="15"/>
      <c r="E124" s="16"/>
      <c r="F124" s="16"/>
      <c r="G124" s="15"/>
      <c r="H124" s="15"/>
      <c r="I124" s="15"/>
      <c r="J124" s="15"/>
      <c r="K124" s="15"/>
    </row>
    <row r="125" spans="1:11" s="12" customFormat="1" x14ac:dyDescent="0.3">
      <c r="A125" s="15"/>
      <c r="B125" s="15"/>
      <c r="C125" s="15"/>
      <c r="D125" s="15"/>
      <c r="E125" s="16"/>
      <c r="F125" s="16"/>
      <c r="G125" s="15"/>
      <c r="H125" s="15"/>
      <c r="I125" s="15"/>
      <c r="J125" s="15"/>
      <c r="K125" s="15"/>
    </row>
    <row r="126" spans="1:11" s="12" customFormat="1" x14ac:dyDescent="0.3">
      <c r="A126" s="15"/>
      <c r="B126" s="15"/>
      <c r="C126" s="15"/>
      <c r="D126" s="15"/>
      <c r="E126" s="16"/>
      <c r="F126" s="16"/>
      <c r="G126" s="15"/>
      <c r="H126" s="15"/>
      <c r="I126" s="15"/>
      <c r="J126" s="15"/>
      <c r="K126" s="15"/>
    </row>
    <row r="127" spans="1:11" s="12" customFormat="1" x14ac:dyDescent="0.3">
      <c r="A127" s="15"/>
      <c r="B127" s="15"/>
      <c r="C127" s="15"/>
      <c r="D127" s="15"/>
      <c r="E127" s="16"/>
      <c r="F127" s="16"/>
      <c r="G127" s="15"/>
      <c r="H127" s="15"/>
      <c r="I127" s="15"/>
      <c r="J127" s="15"/>
      <c r="K127" s="15"/>
    </row>
    <row r="128" spans="1:11" s="12" customFormat="1" x14ac:dyDescent="0.3">
      <c r="A128" s="15"/>
      <c r="B128" s="15"/>
      <c r="C128" s="15"/>
      <c r="D128" s="15"/>
      <c r="E128" s="16"/>
      <c r="F128" s="16"/>
      <c r="G128" s="15"/>
      <c r="H128" s="15"/>
      <c r="I128" s="15"/>
      <c r="J128" s="15"/>
      <c r="K128" s="15"/>
    </row>
    <row r="129" spans="1:11" s="12" customFormat="1" x14ac:dyDescent="0.3">
      <c r="A129" s="15"/>
      <c r="B129" s="15"/>
      <c r="C129" s="15"/>
      <c r="D129" s="15"/>
      <c r="E129" s="16"/>
      <c r="F129" s="16"/>
      <c r="G129" s="15"/>
      <c r="H129" s="15"/>
      <c r="I129" s="15"/>
      <c r="J129" s="15"/>
      <c r="K129" s="15"/>
    </row>
    <row r="130" spans="1:11" s="12" customFormat="1" x14ac:dyDescent="0.3">
      <c r="A130" s="15"/>
      <c r="B130" s="15"/>
      <c r="C130" s="15"/>
      <c r="D130" s="15"/>
      <c r="E130" s="16"/>
      <c r="F130" s="16"/>
      <c r="G130" s="15"/>
      <c r="H130" s="15"/>
      <c r="I130" s="15"/>
      <c r="J130" s="15"/>
      <c r="K130" s="15"/>
    </row>
    <row r="131" spans="1:11" s="12" customFormat="1" x14ac:dyDescent="0.3">
      <c r="A131" s="15"/>
      <c r="B131" s="15"/>
      <c r="C131" s="15"/>
      <c r="D131" s="15"/>
      <c r="E131" s="16"/>
      <c r="F131" s="16"/>
      <c r="G131" s="15"/>
      <c r="H131" s="15"/>
      <c r="I131" s="15"/>
      <c r="J131" s="15"/>
      <c r="K131" s="15"/>
    </row>
    <row r="132" spans="1:11" s="12" customFormat="1" x14ac:dyDescent="0.3">
      <c r="A132" s="15"/>
      <c r="B132" s="15"/>
      <c r="C132" s="15"/>
      <c r="D132" s="15"/>
      <c r="E132" s="16"/>
      <c r="F132" s="16"/>
      <c r="G132" s="15"/>
      <c r="H132" s="15"/>
      <c r="I132" s="15"/>
      <c r="J132" s="15"/>
      <c r="K132" s="15"/>
    </row>
    <row r="133" spans="1:11" s="12" customFormat="1" x14ac:dyDescent="0.3">
      <c r="A133" s="15"/>
      <c r="B133" s="15"/>
      <c r="C133" s="15"/>
      <c r="D133" s="15"/>
      <c r="E133" s="16"/>
      <c r="F133" s="16"/>
      <c r="G133" s="15"/>
      <c r="H133" s="15"/>
      <c r="I133" s="15"/>
      <c r="J133" s="15"/>
      <c r="K133" s="15"/>
    </row>
    <row r="134" spans="1:11" s="12" customFormat="1" x14ac:dyDescent="0.3">
      <c r="A134" s="15"/>
      <c r="B134" s="15"/>
      <c r="C134" s="15"/>
      <c r="D134" s="15"/>
      <c r="E134" s="16"/>
      <c r="F134" s="16"/>
      <c r="G134" s="15"/>
      <c r="H134" s="15"/>
      <c r="I134" s="15"/>
      <c r="J134" s="15"/>
      <c r="K134" s="15"/>
    </row>
    <row r="135" spans="1:11" s="12" customFormat="1" x14ac:dyDescent="0.3">
      <c r="A135" s="15"/>
      <c r="B135" s="15"/>
      <c r="C135" s="15"/>
      <c r="D135" s="15"/>
      <c r="E135" s="16"/>
      <c r="F135" s="16"/>
      <c r="G135" s="15"/>
      <c r="H135" s="15"/>
      <c r="I135" s="15"/>
      <c r="J135" s="15"/>
      <c r="K135" s="15"/>
    </row>
    <row r="136" spans="1:11" s="12" customFormat="1" x14ac:dyDescent="0.3">
      <c r="A136" s="15"/>
      <c r="B136" s="15"/>
      <c r="C136" s="15"/>
      <c r="D136" s="15"/>
      <c r="E136" s="16"/>
      <c r="F136" s="16"/>
      <c r="G136" s="15"/>
      <c r="H136" s="15"/>
      <c r="I136" s="15"/>
      <c r="J136" s="15"/>
      <c r="K136" s="15"/>
    </row>
    <row r="137" spans="1:11" s="12" customFormat="1" x14ac:dyDescent="0.3">
      <c r="A137" s="15"/>
      <c r="B137" s="15"/>
      <c r="C137" s="15"/>
      <c r="D137" s="15"/>
      <c r="E137" s="16"/>
      <c r="F137" s="16"/>
      <c r="G137" s="15"/>
      <c r="H137" s="15"/>
      <c r="I137" s="15"/>
      <c r="J137" s="15"/>
      <c r="K137" s="15"/>
    </row>
    <row r="138" spans="1:11" s="12" customFormat="1" x14ac:dyDescent="0.3">
      <c r="A138" s="15"/>
      <c r="B138" s="15"/>
      <c r="C138" s="15"/>
      <c r="D138" s="15"/>
      <c r="E138" s="16"/>
      <c r="F138" s="16"/>
      <c r="G138" s="15"/>
      <c r="H138" s="15"/>
      <c r="I138" s="15"/>
      <c r="J138" s="15"/>
      <c r="K138" s="15"/>
    </row>
    <row r="139" spans="1:11" s="12" customFormat="1" x14ac:dyDescent="0.3">
      <c r="A139" s="15"/>
      <c r="B139" s="15"/>
      <c r="C139" s="15"/>
      <c r="D139" s="15"/>
      <c r="E139" s="16"/>
      <c r="F139" s="16"/>
      <c r="G139" s="15"/>
      <c r="H139" s="15"/>
      <c r="I139" s="15"/>
      <c r="J139" s="15"/>
      <c r="K139" s="15"/>
    </row>
    <row r="140" spans="1:11" s="12" customFormat="1" x14ac:dyDescent="0.3">
      <c r="A140" s="15"/>
      <c r="B140" s="15"/>
      <c r="C140" s="15"/>
      <c r="D140" s="15"/>
      <c r="E140" s="16"/>
      <c r="F140" s="16"/>
      <c r="G140" s="15"/>
      <c r="H140" s="15"/>
      <c r="I140" s="15"/>
      <c r="J140" s="15"/>
      <c r="K140" s="15"/>
    </row>
    <row r="141" spans="1:11" s="12" customFormat="1" x14ac:dyDescent="0.3">
      <c r="A141" s="15"/>
      <c r="B141" s="15"/>
      <c r="C141" s="15"/>
      <c r="D141" s="15"/>
      <c r="E141" s="16"/>
      <c r="F141" s="16"/>
      <c r="G141" s="15"/>
      <c r="H141" s="15"/>
      <c r="I141" s="15"/>
      <c r="J141" s="15"/>
      <c r="K141" s="15"/>
    </row>
    <row r="142" spans="1:11" s="12" customFormat="1" x14ac:dyDescent="0.3">
      <c r="A142" s="15"/>
      <c r="B142" s="15"/>
      <c r="C142" s="15"/>
      <c r="D142" s="15"/>
      <c r="E142" s="16"/>
      <c r="F142" s="16"/>
      <c r="G142" s="15"/>
      <c r="H142" s="15"/>
      <c r="I142" s="15"/>
      <c r="J142" s="15"/>
      <c r="K142" s="15"/>
    </row>
    <row r="143" spans="1:11" s="12" customFormat="1" x14ac:dyDescent="0.3">
      <c r="A143" s="15"/>
      <c r="B143" s="15"/>
      <c r="C143" s="15"/>
      <c r="D143" s="15"/>
      <c r="E143" s="16"/>
      <c r="F143" s="16"/>
      <c r="G143" s="15"/>
      <c r="H143" s="15"/>
      <c r="I143" s="15"/>
      <c r="J143" s="15"/>
      <c r="K143" s="15"/>
    </row>
    <row r="144" spans="1:11" s="12" customFormat="1" x14ac:dyDescent="0.3">
      <c r="A144" s="15"/>
      <c r="B144" s="15"/>
      <c r="C144" s="15"/>
      <c r="D144" s="15"/>
      <c r="E144" s="16"/>
      <c r="F144" s="16"/>
      <c r="G144" s="15"/>
      <c r="H144" s="15"/>
      <c r="I144" s="15"/>
      <c r="J144" s="15"/>
      <c r="K144" s="15"/>
    </row>
    <row r="145" spans="1:11" s="12" customFormat="1" x14ac:dyDescent="0.3">
      <c r="A145" s="15"/>
      <c r="B145" s="15"/>
      <c r="C145" s="15"/>
      <c r="D145" s="15"/>
      <c r="E145" s="16"/>
      <c r="F145" s="16"/>
      <c r="G145" s="15"/>
      <c r="H145" s="15"/>
      <c r="I145" s="15"/>
      <c r="J145" s="15"/>
      <c r="K145" s="15"/>
    </row>
    <row r="146" spans="1:11" s="12" customFormat="1" x14ac:dyDescent="0.3">
      <c r="A146" s="15"/>
      <c r="B146" s="15"/>
      <c r="C146" s="15"/>
      <c r="D146" s="15"/>
      <c r="E146" s="16"/>
      <c r="F146" s="16"/>
      <c r="G146" s="15"/>
      <c r="H146" s="15"/>
      <c r="I146" s="15"/>
      <c r="J146" s="15"/>
      <c r="K146" s="15"/>
    </row>
    <row r="147" spans="1:11" s="12" customFormat="1" x14ac:dyDescent="0.3">
      <c r="A147" s="15"/>
      <c r="B147" s="15"/>
      <c r="C147" s="15"/>
      <c r="D147" s="15"/>
      <c r="E147" s="16"/>
      <c r="F147" s="16"/>
      <c r="G147" s="15"/>
      <c r="H147" s="15"/>
      <c r="I147" s="15"/>
      <c r="J147" s="15"/>
      <c r="K147" s="15"/>
    </row>
    <row r="148" spans="1:11" s="12" customFormat="1" x14ac:dyDescent="0.3">
      <c r="A148" s="15"/>
      <c r="B148" s="15"/>
      <c r="C148" s="15"/>
      <c r="D148" s="15"/>
      <c r="E148" s="16"/>
      <c r="F148" s="16"/>
      <c r="G148" s="15"/>
      <c r="H148" s="15"/>
      <c r="I148" s="15"/>
      <c r="J148" s="15"/>
      <c r="K148" s="15"/>
    </row>
    <row r="149" spans="1:11" s="12" customFormat="1" x14ac:dyDescent="0.3">
      <c r="A149" s="15"/>
      <c r="B149" s="15"/>
      <c r="C149" s="15"/>
      <c r="D149" s="15"/>
      <c r="E149" s="16"/>
      <c r="F149" s="16"/>
      <c r="G149" s="15"/>
      <c r="H149" s="15"/>
      <c r="I149" s="15"/>
      <c r="J149" s="15"/>
      <c r="K149" s="15"/>
    </row>
    <row r="150" spans="1:11" s="12" customFormat="1" x14ac:dyDescent="0.3">
      <c r="A150" s="15"/>
      <c r="B150" s="15"/>
      <c r="C150" s="15"/>
      <c r="D150" s="15"/>
      <c r="E150" s="16"/>
      <c r="F150" s="16"/>
      <c r="G150" s="15"/>
      <c r="H150" s="15"/>
      <c r="I150" s="15"/>
      <c r="J150" s="15"/>
      <c r="K150" s="15"/>
    </row>
    <row r="151" spans="1:11" s="12" customFormat="1" x14ac:dyDescent="0.3">
      <c r="A151" s="15"/>
      <c r="B151" s="15"/>
      <c r="C151" s="15"/>
      <c r="D151" s="15"/>
      <c r="E151" s="16"/>
      <c r="F151" s="16"/>
      <c r="G151" s="15"/>
      <c r="H151" s="15"/>
      <c r="I151" s="15"/>
      <c r="J151" s="15"/>
      <c r="K151" s="15"/>
    </row>
    <row r="152" spans="1:11" s="12" customFormat="1" x14ac:dyDescent="0.3">
      <c r="A152" s="15"/>
      <c r="B152" s="15"/>
      <c r="C152" s="15"/>
      <c r="D152" s="15"/>
      <c r="E152" s="16"/>
      <c r="F152" s="16"/>
      <c r="G152" s="15"/>
      <c r="H152" s="15"/>
      <c r="I152" s="15"/>
      <c r="J152" s="15"/>
      <c r="K152" s="15"/>
    </row>
    <row r="153" spans="1:11" s="12" customFormat="1" x14ac:dyDescent="0.3">
      <c r="A153" s="15"/>
      <c r="B153" s="15"/>
      <c r="C153" s="15"/>
      <c r="D153" s="15"/>
      <c r="E153" s="16"/>
      <c r="F153" s="16"/>
      <c r="G153" s="15"/>
      <c r="H153" s="15"/>
      <c r="I153" s="15"/>
      <c r="J153" s="15"/>
      <c r="K153" s="15"/>
    </row>
    <row r="154" spans="1:11" s="12" customFormat="1" x14ac:dyDescent="0.3">
      <c r="A154" s="15"/>
      <c r="B154" s="15"/>
      <c r="C154" s="15"/>
      <c r="D154" s="15"/>
      <c r="E154" s="16"/>
      <c r="F154" s="16"/>
      <c r="G154" s="15"/>
      <c r="H154" s="15"/>
      <c r="I154" s="15"/>
      <c r="J154" s="15"/>
      <c r="K154" s="15"/>
    </row>
    <row r="155" spans="1:11" s="12" customFormat="1" x14ac:dyDescent="0.3">
      <c r="A155" s="15"/>
      <c r="B155" s="15"/>
      <c r="C155" s="15"/>
      <c r="D155" s="15"/>
      <c r="E155" s="16"/>
      <c r="F155" s="16"/>
      <c r="G155" s="15"/>
      <c r="H155" s="15"/>
      <c r="I155" s="15"/>
      <c r="J155" s="15"/>
      <c r="K155" s="15"/>
    </row>
    <row r="156" spans="1:11" s="12" customFormat="1" x14ac:dyDescent="0.3">
      <c r="A156" s="15"/>
      <c r="B156" s="15"/>
      <c r="C156" s="15"/>
      <c r="D156" s="15"/>
      <c r="E156" s="16"/>
      <c r="F156" s="16"/>
      <c r="G156" s="15"/>
      <c r="H156" s="15"/>
      <c r="I156" s="15"/>
      <c r="J156" s="15"/>
      <c r="K156" s="15"/>
    </row>
    <row r="157" spans="1:11" s="12" customFormat="1" x14ac:dyDescent="0.3">
      <c r="A157" s="15"/>
      <c r="B157" s="15"/>
      <c r="C157" s="15"/>
      <c r="D157" s="15"/>
      <c r="E157" s="16"/>
      <c r="F157" s="16"/>
      <c r="G157" s="15"/>
      <c r="H157" s="15"/>
      <c r="I157" s="15"/>
      <c r="J157" s="15"/>
      <c r="K157" s="15"/>
    </row>
    <row r="158" spans="1:11" s="12" customFormat="1" x14ac:dyDescent="0.3">
      <c r="A158" s="15"/>
      <c r="B158" s="15"/>
      <c r="C158" s="15"/>
      <c r="D158" s="15"/>
      <c r="E158" s="16"/>
      <c r="F158" s="16"/>
      <c r="G158" s="15"/>
      <c r="H158" s="15"/>
      <c r="I158" s="15"/>
      <c r="J158" s="15"/>
      <c r="K158" s="15"/>
    </row>
    <row r="159" spans="1:11" s="12" customFormat="1" x14ac:dyDescent="0.3">
      <c r="A159" s="15"/>
      <c r="B159" s="15"/>
      <c r="C159" s="15"/>
      <c r="D159" s="15"/>
      <c r="E159" s="16"/>
      <c r="F159" s="16"/>
      <c r="G159" s="15"/>
      <c r="H159" s="15"/>
      <c r="I159" s="15"/>
      <c r="J159" s="15"/>
      <c r="K159" s="15"/>
    </row>
    <row r="160" spans="1:11" s="12" customFormat="1" x14ac:dyDescent="0.3">
      <c r="A160" s="15"/>
      <c r="B160" s="15"/>
      <c r="C160" s="15"/>
      <c r="D160" s="15"/>
      <c r="E160" s="16"/>
      <c r="F160" s="16"/>
      <c r="G160" s="15"/>
      <c r="H160" s="15"/>
      <c r="I160" s="15"/>
      <c r="J160" s="15"/>
      <c r="K160" s="15"/>
    </row>
    <row r="161" spans="1:11" s="12" customFormat="1" x14ac:dyDescent="0.3">
      <c r="A161" s="15"/>
      <c r="B161" s="15"/>
      <c r="C161" s="15"/>
      <c r="D161" s="15"/>
      <c r="E161" s="16"/>
      <c r="F161" s="16"/>
      <c r="G161" s="15"/>
      <c r="H161" s="15"/>
      <c r="I161" s="15"/>
      <c r="J161" s="15"/>
      <c r="K161" s="15"/>
    </row>
    <row r="162" spans="1:11" s="12" customFormat="1" x14ac:dyDescent="0.3">
      <c r="A162" s="15"/>
      <c r="B162" s="15"/>
      <c r="C162" s="15"/>
      <c r="D162" s="15"/>
      <c r="E162" s="16"/>
      <c r="F162" s="16"/>
      <c r="G162" s="15"/>
      <c r="H162" s="15"/>
      <c r="I162" s="15"/>
      <c r="J162" s="15"/>
      <c r="K162" s="15"/>
    </row>
    <row r="163" spans="1:11" s="12" customFormat="1" x14ac:dyDescent="0.3">
      <c r="A163" s="15"/>
      <c r="B163" s="15"/>
      <c r="C163" s="15"/>
      <c r="D163" s="15"/>
      <c r="E163" s="16"/>
      <c r="F163" s="16"/>
      <c r="G163" s="15"/>
      <c r="H163" s="15"/>
      <c r="I163" s="15"/>
      <c r="J163" s="15"/>
      <c r="K163" s="15"/>
    </row>
    <row r="164" spans="1:11" s="12" customFormat="1" x14ac:dyDescent="0.3">
      <c r="A164" s="15"/>
      <c r="B164" s="15"/>
      <c r="C164" s="15"/>
      <c r="D164" s="15"/>
      <c r="E164" s="16"/>
      <c r="F164" s="16"/>
      <c r="G164" s="15"/>
      <c r="H164" s="15"/>
      <c r="I164" s="15"/>
      <c r="J164" s="15"/>
      <c r="K164" s="15"/>
    </row>
    <row r="165" spans="1:11" s="12" customFormat="1" x14ac:dyDescent="0.3">
      <c r="A165" s="15"/>
      <c r="B165" s="15"/>
      <c r="C165" s="15"/>
      <c r="D165" s="15"/>
      <c r="E165" s="16"/>
      <c r="F165" s="16"/>
      <c r="G165" s="15"/>
      <c r="H165" s="15"/>
      <c r="I165" s="15"/>
      <c r="J165" s="15"/>
      <c r="K165" s="15"/>
    </row>
    <row r="166" spans="1:11" s="12" customFormat="1" x14ac:dyDescent="0.3">
      <c r="A166" s="15"/>
      <c r="B166" s="15"/>
      <c r="C166" s="15"/>
      <c r="D166" s="15"/>
      <c r="E166" s="16"/>
      <c r="F166" s="16"/>
      <c r="G166" s="15"/>
      <c r="H166" s="15"/>
      <c r="I166" s="15"/>
      <c r="J166" s="15"/>
      <c r="K166" s="15"/>
    </row>
    <row r="167" spans="1:11" s="12" customFormat="1" x14ac:dyDescent="0.3">
      <c r="A167" s="15"/>
      <c r="B167" s="15"/>
      <c r="C167" s="15"/>
      <c r="D167" s="15"/>
      <c r="E167" s="16"/>
      <c r="F167" s="16"/>
      <c r="G167" s="15"/>
      <c r="H167" s="15"/>
      <c r="I167" s="15"/>
      <c r="J167" s="15"/>
      <c r="K167" s="15"/>
    </row>
    <row r="168" spans="1:11" s="12" customFormat="1" x14ac:dyDescent="0.3">
      <c r="A168" s="15"/>
      <c r="B168" s="15"/>
      <c r="C168" s="15"/>
      <c r="D168" s="15"/>
      <c r="E168" s="16"/>
      <c r="F168" s="16"/>
      <c r="G168" s="15"/>
      <c r="H168" s="15"/>
      <c r="I168" s="15"/>
      <c r="J168" s="15"/>
      <c r="K168" s="15"/>
    </row>
    <row r="169" spans="1:11" s="12" customFormat="1" x14ac:dyDescent="0.3">
      <c r="A169" s="15"/>
      <c r="B169" s="15"/>
      <c r="C169" s="15"/>
      <c r="D169" s="15"/>
      <c r="E169" s="16"/>
      <c r="F169" s="16"/>
      <c r="G169" s="15"/>
      <c r="H169" s="15"/>
      <c r="I169" s="15"/>
      <c r="J169" s="15"/>
      <c r="K169" s="15"/>
    </row>
    <row r="170" spans="1:11" s="12" customFormat="1" x14ac:dyDescent="0.3">
      <c r="A170" s="15"/>
      <c r="B170" s="15"/>
      <c r="C170" s="15"/>
      <c r="D170" s="15"/>
      <c r="E170" s="16"/>
      <c r="F170" s="16"/>
      <c r="G170" s="15"/>
      <c r="H170" s="15"/>
      <c r="I170" s="15"/>
      <c r="J170" s="15"/>
      <c r="K170" s="15"/>
    </row>
    <row r="171" spans="1:11" s="12" customFormat="1" x14ac:dyDescent="0.3">
      <c r="A171" s="15"/>
      <c r="B171" s="15"/>
      <c r="C171" s="15"/>
      <c r="D171" s="15"/>
      <c r="E171" s="16"/>
      <c r="F171" s="16"/>
      <c r="G171" s="15"/>
      <c r="H171" s="15"/>
      <c r="I171" s="15"/>
      <c r="J171" s="15"/>
      <c r="K171" s="15"/>
    </row>
    <row r="172" spans="1:11" s="12" customFormat="1" x14ac:dyDescent="0.3">
      <c r="A172" s="15"/>
      <c r="B172" s="15"/>
      <c r="C172" s="15"/>
      <c r="D172" s="15"/>
      <c r="E172" s="16"/>
      <c r="F172" s="16"/>
      <c r="G172" s="15"/>
      <c r="H172" s="15"/>
      <c r="I172" s="15"/>
      <c r="J172" s="15"/>
      <c r="K172" s="15"/>
    </row>
    <row r="173" spans="1:11" s="12" customFormat="1" x14ac:dyDescent="0.3">
      <c r="A173" s="15"/>
      <c r="B173" s="15"/>
      <c r="C173" s="15"/>
      <c r="D173" s="15"/>
      <c r="E173" s="16"/>
      <c r="F173" s="16"/>
      <c r="G173" s="15"/>
      <c r="H173" s="15"/>
      <c r="I173" s="15"/>
      <c r="J173" s="15"/>
      <c r="K173" s="15"/>
    </row>
    <row r="174" spans="1:11" s="12" customFormat="1" x14ac:dyDescent="0.3">
      <c r="A174" s="15"/>
      <c r="B174" s="15"/>
      <c r="C174" s="15"/>
      <c r="D174" s="15"/>
      <c r="E174" s="16"/>
      <c r="F174" s="16"/>
      <c r="G174" s="15"/>
      <c r="H174" s="15"/>
      <c r="I174" s="15"/>
      <c r="J174" s="15"/>
      <c r="K174" s="15"/>
    </row>
    <row r="175" spans="1:11" s="12" customFormat="1" x14ac:dyDescent="0.3">
      <c r="A175" s="15"/>
      <c r="B175" s="15"/>
      <c r="C175" s="15"/>
      <c r="D175" s="15"/>
      <c r="E175" s="16"/>
      <c r="F175" s="16"/>
      <c r="G175" s="15"/>
      <c r="H175" s="15"/>
      <c r="I175" s="15"/>
      <c r="J175" s="15"/>
      <c r="K175" s="15"/>
    </row>
    <row r="176" spans="1:11" s="12" customFormat="1" x14ac:dyDescent="0.3">
      <c r="A176" s="15"/>
      <c r="B176" s="15"/>
      <c r="C176" s="15"/>
      <c r="D176" s="15"/>
      <c r="E176" s="16"/>
      <c r="F176" s="16"/>
      <c r="G176" s="15"/>
      <c r="H176" s="15"/>
      <c r="I176" s="15"/>
      <c r="J176" s="15"/>
      <c r="K176" s="15"/>
    </row>
    <row r="177" spans="1:11" s="12" customFormat="1" x14ac:dyDescent="0.3">
      <c r="A177" s="15"/>
      <c r="B177" s="15"/>
      <c r="C177" s="15"/>
      <c r="D177" s="15"/>
      <c r="E177" s="16"/>
      <c r="F177" s="16"/>
      <c r="G177" s="15"/>
      <c r="H177" s="15"/>
      <c r="I177" s="15"/>
      <c r="J177" s="15"/>
      <c r="K177" s="15"/>
    </row>
    <row r="178" spans="1:11" s="12" customFormat="1" x14ac:dyDescent="0.3">
      <c r="A178" s="15"/>
      <c r="B178" s="15"/>
      <c r="C178" s="15"/>
      <c r="D178" s="15"/>
      <c r="E178" s="16"/>
      <c r="F178" s="16"/>
      <c r="G178" s="15"/>
      <c r="H178" s="15"/>
      <c r="I178" s="15"/>
      <c r="J178" s="15"/>
      <c r="K178" s="15"/>
    </row>
    <row r="179" spans="1:11" s="12" customFormat="1" x14ac:dyDescent="0.3">
      <c r="A179" s="15"/>
      <c r="B179" s="15"/>
      <c r="C179" s="15"/>
      <c r="D179" s="15"/>
      <c r="E179" s="16"/>
      <c r="F179" s="16"/>
      <c r="G179" s="15"/>
      <c r="H179" s="15"/>
      <c r="I179" s="15"/>
      <c r="J179" s="15"/>
      <c r="K179" s="15"/>
    </row>
    <row r="180" spans="1:11" s="12" customFormat="1" x14ac:dyDescent="0.3">
      <c r="A180" s="15"/>
      <c r="B180" s="15"/>
      <c r="C180" s="15"/>
      <c r="D180" s="15"/>
      <c r="E180" s="16"/>
      <c r="F180" s="16"/>
      <c r="G180" s="15"/>
      <c r="H180" s="15"/>
      <c r="I180" s="15"/>
      <c r="J180" s="15"/>
      <c r="K180" s="15"/>
    </row>
    <row r="181" spans="1:11" s="12" customFormat="1" x14ac:dyDescent="0.3">
      <c r="A181" s="15"/>
      <c r="B181" s="15"/>
      <c r="C181" s="15"/>
      <c r="D181" s="15"/>
      <c r="E181" s="16"/>
      <c r="F181" s="16"/>
      <c r="G181" s="15"/>
      <c r="H181" s="15"/>
      <c r="I181" s="15"/>
      <c r="J181" s="15"/>
      <c r="K181" s="15"/>
    </row>
    <row r="182" spans="1:11" s="12" customFormat="1" x14ac:dyDescent="0.3">
      <c r="A182" s="15"/>
      <c r="B182" s="15"/>
      <c r="C182" s="15"/>
      <c r="D182" s="15"/>
      <c r="E182" s="16"/>
      <c r="F182" s="16"/>
      <c r="G182" s="15"/>
      <c r="H182" s="15"/>
      <c r="I182" s="15"/>
      <c r="J182" s="15"/>
      <c r="K182" s="15"/>
    </row>
    <row r="183" spans="1:11" s="12" customFormat="1" x14ac:dyDescent="0.3">
      <c r="A183" s="15"/>
      <c r="B183" s="15"/>
      <c r="C183" s="15"/>
      <c r="D183" s="15"/>
      <c r="E183" s="16"/>
      <c r="F183" s="16"/>
      <c r="G183" s="15"/>
      <c r="H183" s="15"/>
      <c r="I183" s="15"/>
      <c r="J183" s="15"/>
      <c r="K183" s="15"/>
    </row>
    <row r="184" spans="1:11" s="12" customFormat="1" x14ac:dyDescent="0.3">
      <c r="A184" s="15"/>
      <c r="B184" s="15"/>
      <c r="C184" s="15"/>
      <c r="D184" s="15"/>
      <c r="E184" s="16"/>
      <c r="F184" s="16"/>
      <c r="G184" s="15"/>
      <c r="H184" s="15"/>
      <c r="I184" s="15"/>
      <c r="J184" s="15"/>
      <c r="K184" s="15"/>
    </row>
    <row r="185" spans="1:11" s="12" customFormat="1" x14ac:dyDescent="0.3">
      <c r="A185" s="15"/>
      <c r="B185" s="15"/>
      <c r="C185" s="15"/>
      <c r="D185" s="15"/>
      <c r="E185" s="16"/>
      <c r="F185" s="16"/>
      <c r="G185" s="15"/>
      <c r="H185" s="15"/>
      <c r="I185" s="15"/>
      <c r="J185" s="15"/>
      <c r="K185" s="15"/>
    </row>
    <row r="186" spans="1:11" s="12" customFormat="1" x14ac:dyDescent="0.3">
      <c r="A186" s="15"/>
      <c r="B186" s="15"/>
      <c r="C186" s="15"/>
      <c r="D186" s="15"/>
      <c r="E186" s="16"/>
      <c r="F186" s="16"/>
      <c r="G186" s="15"/>
      <c r="H186" s="15"/>
      <c r="I186" s="15"/>
      <c r="J186" s="15"/>
      <c r="K186" s="15"/>
    </row>
    <row r="187" spans="1:11" s="12" customFormat="1" x14ac:dyDescent="0.3">
      <c r="A187" s="15"/>
      <c r="B187" s="15"/>
      <c r="C187" s="15"/>
      <c r="D187" s="15"/>
      <c r="E187" s="16"/>
      <c r="F187" s="16"/>
      <c r="G187" s="15"/>
      <c r="H187" s="15"/>
      <c r="I187" s="15"/>
      <c r="J187" s="15"/>
      <c r="K187" s="15"/>
    </row>
    <row r="188" spans="1:11" s="12" customFormat="1" x14ac:dyDescent="0.3">
      <c r="A188" s="15"/>
      <c r="B188" s="15"/>
      <c r="C188" s="15"/>
      <c r="D188" s="15"/>
      <c r="E188" s="16"/>
      <c r="F188" s="16"/>
      <c r="G188" s="15"/>
      <c r="H188" s="15"/>
      <c r="I188" s="15"/>
      <c r="J188" s="15"/>
      <c r="K188" s="15"/>
    </row>
    <row r="189" spans="1:11" s="12" customFormat="1" x14ac:dyDescent="0.3">
      <c r="A189" s="15"/>
      <c r="B189" s="15"/>
      <c r="C189" s="15"/>
      <c r="D189" s="15"/>
      <c r="E189" s="16"/>
      <c r="F189" s="16"/>
      <c r="G189" s="15"/>
      <c r="H189" s="15"/>
      <c r="I189" s="15"/>
      <c r="J189" s="15"/>
      <c r="K189" s="15"/>
    </row>
    <row r="190" spans="1:11" s="12" customFormat="1" x14ac:dyDescent="0.3">
      <c r="A190" s="15"/>
      <c r="B190" s="15"/>
      <c r="C190" s="15"/>
      <c r="D190" s="15"/>
      <c r="E190" s="16"/>
      <c r="F190" s="16"/>
      <c r="G190" s="15"/>
      <c r="H190" s="15"/>
      <c r="I190" s="15"/>
      <c r="J190" s="15"/>
      <c r="K190" s="15"/>
    </row>
    <row r="191" spans="1:11" s="12" customFormat="1" x14ac:dyDescent="0.3">
      <c r="A191" s="15"/>
      <c r="B191" s="15"/>
      <c r="C191" s="15"/>
      <c r="D191" s="15"/>
      <c r="E191" s="16"/>
      <c r="F191" s="16"/>
      <c r="G191" s="15"/>
      <c r="H191" s="15"/>
      <c r="I191" s="15"/>
      <c r="J191" s="15"/>
      <c r="K191" s="15"/>
    </row>
    <row r="192" spans="1:11" s="12" customFormat="1" x14ac:dyDescent="0.3">
      <c r="A192" s="15"/>
      <c r="B192" s="15"/>
      <c r="C192" s="15"/>
      <c r="D192" s="15"/>
      <c r="E192" s="16"/>
      <c r="F192" s="16"/>
      <c r="G192" s="15"/>
      <c r="H192" s="15"/>
      <c r="I192" s="15"/>
      <c r="J192" s="15"/>
      <c r="K192" s="15"/>
    </row>
    <row r="193" spans="1:11" s="12" customFormat="1" x14ac:dyDescent="0.3">
      <c r="A193" s="15"/>
      <c r="B193" s="15"/>
      <c r="C193" s="15"/>
      <c r="D193" s="15"/>
      <c r="E193" s="16"/>
      <c r="F193" s="16"/>
      <c r="G193" s="15"/>
      <c r="H193" s="15"/>
      <c r="I193" s="15"/>
      <c r="J193" s="15"/>
      <c r="K193" s="15"/>
    </row>
    <row r="194" spans="1:11" s="12" customFormat="1" x14ac:dyDescent="0.3">
      <c r="A194" s="15"/>
      <c r="B194" s="15"/>
      <c r="C194" s="15"/>
      <c r="D194" s="15"/>
      <c r="E194" s="16"/>
      <c r="F194" s="16"/>
      <c r="G194" s="15"/>
      <c r="H194" s="15"/>
      <c r="I194" s="15"/>
      <c r="J194" s="15"/>
      <c r="K194" s="15"/>
    </row>
    <row r="195" spans="1:11" s="12" customFormat="1" x14ac:dyDescent="0.3">
      <c r="A195" s="15"/>
      <c r="B195" s="15"/>
      <c r="C195" s="15"/>
      <c r="D195" s="15"/>
      <c r="E195" s="16"/>
      <c r="F195" s="16"/>
      <c r="G195" s="15"/>
      <c r="H195" s="15"/>
      <c r="I195" s="15"/>
      <c r="J195" s="15"/>
      <c r="K195" s="15"/>
    </row>
    <row r="196" spans="1:11" s="12" customFormat="1" x14ac:dyDescent="0.3">
      <c r="A196" s="15"/>
      <c r="B196" s="15"/>
      <c r="C196" s="15"/>
      <c r="D196" s="15"/>
      <c r="E196" s="16"/>
      <c r="F196" s="16"/>
      <c r="G196" s="15"/>
      <c r="H196" s="15"/>
      <c r="I196" s="15"/>
      <c r="J196" s="15"/>
      <c r="K196" s="15"/>
    </row>
    <row r="197" spans="1:11" s="12" customFormat="1" x14ac:dyDescent="0.3">
      <c r="A197" s="15"/>
      <c r="B197" s="15"/>
      <c r="C197" s="15"/>
      <c r="D197" s="15"/>
      <c r="E197" s="16"/>
      <c r="F197" s="16"/>
      <c r="G197" s="15"/>
      <c r="H197" s="15"/>
      <c r="I197" s="15"/>
      <c r="J197" s="15"/>
      <c r="K197" s="15"/>
    </row>
    <row r="198" spans="1:11" s="12" customFormat="1" x14ac:dyDescent="0.3">
      <c r="A198" s="15"/>
      <c r="B198" s="15"/>
      <c r="C198" s="15"/>
      <c r="D198" s="15"/>
      <c r="E198" s="16"/>
      <c r="F198" s="16"/>
      <c r="G198" s="15"/>
      <c r="H198" s="15"/>
      <c r="I198" s="15"/>
      <c r="J198" s="15"/>
      <c r="K198" s="15"/>
    </row>
    <row r="199" spans="1:11" s="12" customFormat="1" x14ac:dyDescent="0.3">
      <c r="A199" s="15"/>
      <c r="B199" s="15"/>
      <c r="C199" s="15"/>
      <c r="D199" s="15"/>
      <c r="E199" s="16"/>
      <c r="F199" s="16"/>
      <c r="G199" s="15"/>
      <c r="H199" s="15"/>
      <c r="I199" s="15"/>
      <c r="J199" s="15"/>
      <c r="K199" s="15"/>
    </row>
    <row r="200" spans="1:11" s="12" customFormat="1" x14ac:dyDescent="0.3">
      <c r="A200" s="15"/>
      <c r="B200" s="15"/>
      <c r="C200" s="15"/>
      <c r="D200" s="15"/>
      <c r="E200" s="16"/>
      <c r="F200" s="16"/>
      <c r="G200" s="15"/>
      <c r="H200" s="15"/>
      <c r="I200" s="15"/>
      <c r="J200" s="15"/>
      <c r="K200" s="15"/>
    </row>
    <row r="201" spans="1:11" s="12" customFormat="1" x14ac:dyDescent="0.3">
      <c r="A201" s="15"/>
      <c r="B201" s="15"/>
      <c r="C201" s="15"/>
      <c r="D201" s="15"/>
      <c r="E201" s="16"/>
      <c r="F201" s="16"/>
      <c r="G201" s="15"/>
      <c r="H201" s="15"/>
      <c r="I201" s="15"/>
      <c r="J201" s="15"/>
      <c r="K201" s="15"/>
    </row>
    <row r="202" spans="1:11" s="12" customFormat="1" x14ac:dyDescent="0.3">
      <c r="A202" s="15"/>
      <c r="B202" s="15"/>
      <c r="C202" s="15"/>
      <c r="D202" s="15"/>
      <c r="E202" s="16"/>
      <c r="F202" s="16"/>
      <c r="G202" s="15"/>
      <c r="H202" s="15"/>
      <c r="I202" s="15"/>
      <c r="J202" s="15"/>
      <c r="K202" s="15"/>
    </row>
    <row r="203" spans="1:11" s="12" customFormat="1" x14ac:dyDescent="0.3">
      <c r="A203" s="15"/>
      <c r="B203" s="15"/>
      <c r="C203" s="15"/>
      <c r="D203" s="15"/>
      <c r="E203" s="16"/>
      <c r="F203" s="16"/>
      <c r="G203" s="15"/>
      <c r="H203" s="15"/>
      <c r="I203" s="15"/>
      <c r="J203" s="15"/>
      <c r="K203" s="15"/>
    </row>
    <row r="204" spans="1:11" s="12" customFormat="1" x14ac:dyDescent="0.3">
      <c r="A204" s="15"/>
      <c r="B204" s="15"/>
      <c r="C204" s="15"/>
      <c r="D204" s="15"/>
      <c r="E204" s="16"/>
      <c r="F204" s="16"/>
      <c r="G204" s="15"/>
      <c r="H204" s="15"/>
      <c r="I204" s="15"/>
      <c r="J204" s="15"/>
      <c r="K204" s="15"/>
    </row>
    <row r="205" spans="1:11" s="12" customFormat="1" x14ac:dyDescent="0.3">
      <c r="A205" s="15"/>
      <c r="B205" s="15"/>
      <c r="C205" s="15"/>
      <c r="D205" s="15"/>
      <c r="E205" s="16"/>
      <c r="F205" s="16"/>
      <c r="G205" s="15"/>
      <c r="H205" s="15"/>
      <c r="I205" s="15"/>
      <c r="J205" s="15"/>
      <c r="K205" s="15"/>
    </row>
    <row r="206" spans="1:11" s="12" customFormat="1" x14ac:dyDescent="0.3">
      <c r="A206" s="15"/>
      <c r="B206" s="15"/>
      <c r="C206" s="15"/>
      <c r="D206" s="15"/>
      <c r="E206" s="16"/>
      <c r="F206" s="16"/>
      <c r="G206" s="15"/>
      <c r="H206" s="15"/>
      <c r="I206" s="15"/>
      <c r="J206" s="15"/>
      <c r="K206" s="15"/>
    </row>
    <row r="207" spans="1:11" s="12" customFormat="1" x14ac:dyDescent="0.3">
      <c r="A207" s="15"/>
      <c r="B207" s="15"/>
      <c r="C207" s="15"/>
      <c r="D207" s="15"/>
      <c r="E207" s="16"/>
      <c r="F207" s="16"/>
      <c r="G207" s="15"/>
      <c r="H207" s="15"/>
      <c r="I207" s="15"/>
      <c r="J207" s="15"/>
      <c r="K207" s="15"/>
    </row>
    <row r="208" spans="1:11" s="12" customFormat="1" x14ac:dyDescent="0.3">
      <c r="A208" s="15"/>
      <c r="B208" s="15"/>
      <c r="C208" s="15"/>
      <c r="D208" s="15"/>
      <c r="E208" s="16"/>
      <c r="F208" s="16"/>
      <c r="G208" s="15"/>
      <c r="H208" s="15"/>
      <c r="I208" s="15"/>
      <c r="J208" s="15"/>
      <c r="K208" s="15"/>
    </row>
    <row r="209" spans="1:11" s="12" customFormat="1" x14ac:dyDescent="0.3">
      <c r="A209" s="15"/>
      <c r="B209" s="15"/>
      <c r="C209" s="15"/>
      <c r="D209" s="15"/>
      <c r="E209" s="16"/>
      <c r="F209" s="16"/>
      <c r="G209" s="15"/>
      <c r="H209" s="15"/>
      <c r="I209" s="15"/>
      <c r="J209" s="15"/>
      <c r="K209" s="15"/>
    </row>
    <row r="210" spans="1:11" s="12" customFormat="1" x14ac:dyDescent="0.3">
      <c r="A210" s="15"/>
      <c r="B210" s="15"/>
      <c r="C210" s="15"/>
      <c r="D210" s="15"/>
      <c r="E210" s="16"/>
      <c r="F210" s="16"/>
      <c r="G210" s="15"/>
      <c r="H210" s="15"/>
      <c r="I210" s="15"/>
      <c r="J210" s="15"/>
      <c r="K210" s="15"/>
    </row>
    <row r="211" spans="1:11" s="12" customFormat="1" x14ac:dyDescent="0.3">
      <c r="A211" s="15"/>
      <c r="B211" s="15"/>
      <c r="C211" s="15"/>
      <c r="D211" s="15"/>
      <c r="E211" s="16"/>
      <c r="F211" s="16"/>
      <c r="G211" s="15"/>
      <c r="H211" s="15"/>
      <c r="I211" s="15"/>
      <c r="J211" s="15"/>
      <c r="K211" s="15"/>
    </row>
    <row r="212" spans="1:11" s="12" customFormat="1" x14ac:dyDescent="0.3">
      <c r="A212" s="15"/>
      <c r="B212" s="15"/>
      <c r="C212" s="15"/>
      <c r="D212" s="15"/>
      <c r="E212" s="16"/>
      <c r="F212" s="16"/>
      <c r="G212" s="15"/>
      <c r="H212" s="15"/>
      <c r="I212" s="15"/>
      <c r="J212" s="15"/>
      <c r="K212" s="15"/>
    </row>
    <row r="213" spans="1:11" s="12" customFormat="1" x14ac:dyDescent="0.3">
      <c r="A213" s="15"/>
      <c r="B213" s="15"/>
      <c r="C213" s="15"/>
      <c r="D213" s="15"/>
      <c r="E213" s="16"/>
      <c r="F213" s="16"/>
      <c r="G213" s="15"/>
      <c r="H213" s="15"/>
      <c r="I213" s="15"/>
      <c r="J213" s="15"/>
      <c r="K213" s="15"/>
    </row>
    <row r="214" spans="1:11" s="12" customFormat="1" x14ac:dyDescent="0.3">
      <c r="A214" s="15"/>
      <c r="B214" s="15"/>
      <c r="C214" s="15"/>
      <c r="D214" s="15"/>
      <c r="E214" s="16"/>
      <c r="F214" s="16"/>
      <c r="G214" s="15"/>
      <c r="H214" s="15"/>
      <c r="I214" s="15"/>
      <c r="J214" s="15"/>
      <c r="K214" s="15"/>
    </row>
    <row r="215" spans="1:11" s="12" customFormat="1" x14ac:dyDescent="0.3">
      <c r="A215" s="15"/>
      <c r="B215" s="15"/>
      <c r="C215" s="15"/>
      <c r="D215" s="15"/>
      <c r="E215" s="16"/>
      <c r="F215" s="16"/>
      <c r="G215" s="15"/>
      <c r="H215" s="15"/>
      <c r="I215" s="15"/>
      <c r="J215" s="15"/>
      <c r="K215" s="15"/>
    </row>
    <row r="216" spans="1:11" s="12" customFormat="1" x14ac:dyDescent="0.3">
      <c r="A216" s="15"/>
      <c r="B216" s="15"/>
      <c r="C216" s="15"/>
      <c r="D216" s="15"/>
      <c r="E216" s="16"/>
      <c r="F216" s="16"/>
      <c r="G216" s="15"/>
      <c r="H216" s="15"/>
      <c r="I216" s="15"/>
      <c r="J216" s="15"/>
      <c r="K216" s="15"/>
    </row>
    <row r="217" spans="1:11" s="12" customFormat="1" x14ac:dyDescent="0.3">
      <c r="A217" s="15"/>
      <c r="B217" s="15"/>
      <c r="C217" s="15"/>
      <c r="D217" s="15"/>
      <c r="E217" s="16"/>
      <c r="F217" s="16"/>
      <c r="G217" s="15"/>
      <c r="H217" s="15"/>
      <c r="I217" s="15"/>
      <c r="J217" s="15"/>
      <c r="K217" s="15"/>
    </row>
    <row r="218" spans="1:11" s="12" customFormat="1" x14ac:dyDescent="0.3">
      <c r="A218" s="15"/>
      <c r="B218" s="15"/>
      <c r="C218" s="15"/>
      <c r="D218" s="15"/>
      <c r="E218" s="16"/>
      <c r="F218" s="16"/>
      <c r="G218" s="15"/>
      <c r="H218" s="15"/>
      <c r="I218" s="15"/>
      <c r="J218" s="15"/>
      <c r="K218" s="15"/>
    </row>
    <row r="219" spans="1:11" s="12" customFormat="1" x14ac:dyDescent="0.3">
      <c r="A219" s="15"/>
      <c r="B219" s="15"/>
      <c r="C219" s="15"/>
      <c r="D219" s="15"/>
      <c r="E219" s="16"/>
      <c r="F219" s="16"/>
      <c r="G219" s="15"/>
      <c r="H219" s="15"/>
      <c r="I219" s="15"/>
      <c r="J219" s="15"/>
      <c r="K219" s="15"/>
    </row>
    <row r="220" spans="1:11" s="12" customFormat="1" x14ac:dyDescent="0.3">
      <c r="A220" s="15"/>
      <c r="B220" s="15"/>
      <c r="C220" s="15"/>
      <c r="D220" s="15"/>
      <c r="E220" s="16"/>
      <c r="F220" s="16"/>
      <c r="G220" s="15"/>
      <c r="H220" s="15"/>
      <c r="I220" s="15"/>
      <c r="J220" s="15"/>
      <c r="K220" s="15"/>
    </row>
    <row r="221" spans="1:11" s="12" customFormat="1" x14ac:dyDescent="0.3">
      <c r="A221" s="15"/>
      <c r="B221" s="15"/>
      <c r="C221" s="15"/>
      <c r="D221" s="15"/>
      <c r="E221" s="16"/>
      <c r="F221" s="16"/>
      <c r="G221" s="15"/>
      <c r="H221" s="15"/>
      <c r="I221" s="15"/>
      <c r="J221" s="15"/>
      <c r="K221" s="15"/>
    </row>
    <row r="222" spans="1:11" s="12" customFormat="1" x14ac:dyDescent="0.3">
      <c r="A222" s="15"/>
      <c r="B222" s="15"/>
      <c r="C222" s="15"/>
      <c r="D222" s="15"/>
      <c r="E222" s="16"/>
      <c r="F222" s="16"/>
      <c r="G222" s="15"/>
      <c r="H222" s="15"/>
      <c r="I222" s="15"/>
      <c r="J222" s="15"/>
      <c r="K222" s="15"/>
    </row>
    <row r="223" spans="1:11" s="12" customFormat="1" x14ac:dyDescent="0.3">
      <c r="A223" s="15"/>
      <c r="B223" s="15"/>
      <c r="C223" s="15"/>
      <c r="D223" s="15"/>
      <c r="E223" s="16"/>
      <c r="F223" s="16"/>
      <c r="G223" s="15"/>
      <c r="H223" s="15"/>
      <c r="I223" s="15"/>
      <c r="J223" s="15"/>
      <c r="K223" s="15"/>
    </row>
    <row r="224" spans="1:11" s="12" customFormat="1" x14ac:dyDescent="0.3">
      <c r="A224" s="15"/>
      <c r="B224" s="15"/>
      <c r="C224" s="15"/>
      <c r="D224" s="15"/>
      <c r="E224" s="16"/>
      <c r="F224" s="16"/>
      <c r="G224" s="15"/>
      <c r="H224" s="15"/>
      <c r="I224" s="15"/>
      <c r="J224" s="15"/>
      <c r="K224" s="15"/>
    </row>
    <row r="225" spans="1:11" s="12" customFormat="1" x14ac:dyDescent="0.3">
      <c r="A225" s="15"/>
      <c r="B225" s="15"/>
      <c r="C225" s="15"/>
      <c r="D225" s="15"/>
      <c r="E225" s="16"/>
      <c r="F225" s="16"/>
      <c r="G225" s="15"/>
      <c r="H225" s="15"/>
      <c r="I225" s="15"/>
      <c r="J225" s="15"/>
      <c r="K225" s="15"/>
    </row>
    <row r="226" spans="1:11" s="12" customFormat="1" x14ac:dyDescent="0.3">
      <c r="A226" s="15"/>
      <c r="B226" s="15"/>
      <c r="C226" s="15"/>
      <c r="D226" s="15"/>
      <c r="E226" s="16"/>
      <c r="F226" s="16"/>
      <c r="G226" s="15"/>
      <c r="H226" s="15"/>
      <c r="I226" s="15"/>
      <c r="J226" s="15"/>
      <c r="K226" s="15"/>
    </row>
    <row r="227" spans="1:11" s="12" customFormat="1" x14ac:dyDescent="0.3">
      <c r="A227" s="15"/>
      <c r="B227" s="15"/>
      <c r="C227" s="15"/>
      <c r="D227" s="15"/>
      <c r="E227" s="16"/>
      <c r="F227" s="16"/>
      <c r="G227" s="15"/>
      <c r="H227" s="15"/>
      <c r="I227" s="15"/>
      <c r="J227" s="15"/>
      <c r="K227" s="15"/>
    </row>
    <row r="228" spans="1:11" s="12" customFormat="1" x14ac:dyDescent="0.3">
      <c r="A228" s="15"/>
      <c r="B228" s="15"/>
      <c r="C228" s="15"/>
      <c r="D228" s="15"/>
      <c r="E228" s="16"/>
      <c r="F228" s="16"/>
      <c r="G228" s="15"/>
      <c r="H228" s="15"/>
      <c r="I228" s="15"/>
      <c r="J228" s="15"/>
      <c r="K228" s="15"/>
    </row>
    <row r="229" spans="1:11" s="12" customFormat="1" x14ac:dyDescent="0.3">
      <c r="A229" s="15"/>
      <c r="B229" s="15"/>
      <c r="C229" s="15"/>
      <c r="D229" s="15"/>
      <c r="E229" s="16"/>
      <c r="F229" s="16"/>
      <c r="G229" s="15"/>
      <c r="H229" s="15"/>
      <c r="I229" s="15"/>
      <c r="J229" s="15"/>
      <c r="K229" s="15"/>
    </row>
    <row r="230" spans="1:11" s="12" customFormat="1" x14ac:dyDescent="0.3">
      <c r="A230" s="15"/>
      <c r="B230" s="15"/>
      <c r="C230" s="15"/>
      <c r="D230" s="15"/>
      <c r="E230" s="16"/>
      <c r="F230" s="16"/>
      <c r="G230" s="15"/>
      <c r="H230" s="15"/>
      <c r="I230" s="15"/>
      <c r="J230" s="15"/>
      <c r="K230" s="15"/>
    </row>
    <row r="231" spans="1:11" s="12" customFormat="1" x14ac:dyDescent="0.3">
      <c r="A231" s="15"/>
      <c r="B231" s="15"/>
      <c r="C231" s="15"/>
      <c r="D231" s="15"/>
      <c r="E231" s="16"/>
      <c r="F231" s="16"/>
      <c r="G231" s="15"/>
      <c r="H231" s="15"/>
      <c r="I231" s="15"/>
      <c r="J231" s="15"/>
      <c r="K231" s="15"/>
    </row>
    <row r="232" spans="1:11" s="12" customFormat="1" x14ac:dyDescent="0.3">
      <c r="A232" s="15"/>
      <c r="B232" s="15"/>
      <c r="C232" s="15"/>
      <c r="D232" s="15"/>
      <c r="E232" s="16"/>
      <c r="F232" s="16"/>
      <c r="G232" s="15"/>
      <c r="H232" s="15"/>
      <c r="I232" s="15"/>
      <c r="J232" s="15"/>
      <c r="K232" s="15"/>
    </row>
    <row r="233" spans="1:11" s="12" customFormat="1" x14ac:dyDescent="0.3">
      <c r="A233" s="15"/>
      <c r="B233" s="15"/>
      <c r="C233" s="15"/>
      <c r="D233" s="15"/>
      <c r="E233" s="16"/>
      <c r="F233" s="16"/>
      <c r="G233" s="15"/>
      <c r="H233" s="15"/>
      <c r="I233" s="15"/>
      <c r="J233" s="15"/>
      <c r="K233" s="15"/>
    </row>
    <row r="234" spans="1:11" s="12" customFormat="1" x14ac:dyDescent="0.3">
      <c r="A234" s="15"/>
      <c r="B234" s="15"/>
      <c r="C234" s="15"/>
      <c r="D234" s="15"/>
      <c r="E234" s="16"/>
      <c r="F234" s="16"/>
      <c r="G234" s="15"/>
      <c r="H234" s="15"/>
      <c r="I234" s="15"/>
      <c r="J234" s="15"/>
      <c r="K234" s="15"/>
    </row>
    <row r="235" spans="1:11" s="12" customFormat="1" x14ac:dyDescent="0.3">
      <c r="A235" s="15"/>
      <c r="B235" s="15"/>
      <c r="C235" s="15"/>
      <c r="D235" s="15"/>
      <c r="E235" s="16"/>
      <c r="F235" s="16"/>
      <c r="G235" s="15"/>
      <c r="H235" s="15"/>
      <c r="I235" s="15"/>
      <c r="J235" s="15"/>
      <c r="K235" s="15"/>
    </row>
    <row r="236" spans="1:11" s="3" customFormat="1" x14ac:dyDescent="0.3">
      <c r="A236" s="10"/>
      <c r="B236" s="10"/>
      <c r="C236" s="10"/>
      <c r="D236" s="10"/>
      <c r="E236" s="13"/>
      <c r="F236" s="13"/>
      <c r="G236" s="10"/>
      <c r="H236" s="10"/>
      <c r="I236" s="10"/>
      <c r="J236" s="10"/>
      <c r="K236" s="10"/>
    </row>
    <row r="237" spans="1:11" s="3" customFormat="1" x14ac:dyDescent="0.3">
      <c r="A237" s="10"/>
      <c r="B237" s="10"/>
      <c r="C237" s="10"/>
      <c r="D237" s="10"/>
      <c r="E237" s="13"/>
      <c r="F237" s="13"/>
      <c r="G237" s="10"/>
      <c r="H237" s="10"/>
      <c r="I237" s="10"/>
      <c r="J237" s="10"/>
      <c r="K237" s="10"/>
    </row>
    <row r="238" spans="1:11" s="3" customFormat="1" x14ac:dyDescent="0.3">
      <c r="A238" s="10"/>
      <c r="B238" s="10"/>
      <c r="C238" s="10"/>
      <c r="D238" s="10"/>
      <c r="E238" s="13"/>
      <c r="F238" s="13"/>
      <c r="G238" s="10"/>
      <c r="H238" s="10"/>
      <c r="I238" s="10"/>
      <c r="J238" s="10"/>
      <c r="K238" s="10"/>
    </row>
    <row r="239" spans="1:11" s="3" customFormat="1" x14ac:dyDescent="0.3">
      <c r="A239" s="10"/>
      <c r="B239" s="10"/>
      <c r="C239" s="10"/>
      <c r="D239" s="10"/>
      <c r="E239" s="13"/>
      <c r="F239" s="13"/>
      <c r="G239" s="10"/>
      <c r="H239" s="10"/>
      <c r="I239" s="10"/>
      <c r="J239" s="10"/>
      <c r="K239" s="10"/>
    </row>
    <row r="240" spans="1:11" s="3" customFormat="1" x14ac:dyDescent="0.3">
      <c r="A240" s="10"/>
      <c r="B240" s="10"/>
      <c r="C240" s="10"/>
      <c r="D240" s="10"/>
      <c r="E240" s="13"/>
      <c r="F240" s="13"/>
      <c r="G240" s="10"/>
      <c r="H240" s="10"/>
      <c r="I240" s="10"/>
      <c r="J240" s="10"/>
      <c r="K240" s="10"/>
    </row>
    <row r="241" spans="1:11" s="3" customFormat="1" x14ac:dyDescent="0.3">
      <c r="A241" s="10"/>
      <c r="B241" s="10"/>
      <c r="C241" s="10"/>
      <c r="D241" s="10"/>
      <c r="E241" s="13"/>
      <c r="F241" s="13"/>
      <c r="G241" s="10"/>
      <c r="H241" s="10"/>
      <c r="I241" s="10"/>
      <c r="J241" s="10"/>
      <c r="K241" s="10"/>
    </row>
    <row r="242" spans="1:11" s="3" customFormat="1" x14ac:dyDescent="0.3">
      <c r="A242" s="10"/>
      <c r="B242" s="10"/>
      <c r="C242" s="10"/>
      <c r="D242" s="10"/>
      <c r="E242" s="13"/>
      <c r="F242" s="13"/>
      <c r="G242" s="10"/>
      <c r="H242" s="10"/>
      <c r="I242" s="10"/>
      <c r="J242" s="10"/>
      <c r="K242" s="10"/>
    </row>
    <row r="243" spans="1:11" s="3" customFormat="1" x14ac:dyDescent="0.3">
      <c r="A243" s="10"/>
      <c r="B243" s="10"/>
      <c r="C243" s="10"/>
      <c r="D243" s="10"/>
      <c r="E243" s="13"/>
      <c r="F243" s="13"/>
      <c r="G243" s="10"/>
      <c r="H243" s="10"/>
      <c r="I243" s="10"/>
      <c r="J243" s="10"/>
      <c r="K243" s="10"/>
    </row>
    <row r="244" spans="1:11" s="3" customFormat="1" x14ac:dyDescent="0.3">
      <c r="A244" s="10"/>
      <c r="B244" s="10"/>
      <c r="C244" s="10"/>
      <c r="D244" s="10"/>
      <c r="E244" s="13"/>
      <c r="F244" s="13"/>
      <c r="G244" s="10"/>
      <c r="H244" s="10"/>
      <c r="I244" s="10"/>
      <c r="J244" s="10"/>
      <c r="K244" s="10"/>
    </row>
    <row r="245" spans="1:11" s="3" customFormat="1" x14ac:dyDescent="0.3">
      <c r="A245" s="10"/>
      <c r="B245" s="10"/>
      <c r="C245" s="10"/>
      <c r="D245" s="10"/>
      <c r="E245" s="13"/>
      <c r="F245" s="13"/>
      <c r="G245" s="10"/>
      <c r="H245" s="10"/>
      <c r="I245" s="10"/>
      <c r="J245" s="10"/>
      <c r="K245" s="10"/>
    </row>
    <row r="246" spans="1:11" s="3" customFormat="1" x14ac:dyDescent="0.3">
      <c r="A246" s="10"/>
      <c r="B246" s="10"/>
      <c r="C246" s="10"/>
      <c r="D246" s="10"/>
      <c r="E246" s="13"/>
      <c r="F246" s="13"/>
      <c r="G246" s="10"/>
      <c r="H246" s="10"/>
      <c r="I246" s="10"/>
      <c r="J246" s="10"/>
      <c r="K246" s="10"/>
    </row>
    <row r="247" spans="1:11" s="3" customFormat="1" x14ac:dyDescent="0.3">
      <c r="A247" s="10"/>
      <c r="B247" s="10"/>
      <c r="C247" s="10"/>
      <c r="D247" s="10"/>
      <c r="E247" s="13"/>
      <c r="F247" s="13"/>
      <c r="G247" s="10"/>
      <c r="H247" s="10"/>
      <c r="I247" s="10"/>
      <c r="J247" s="10"/>
      <c r="K247" s="10"/>
    </row>
    <row r="248" spans="1:11" s="3" customFormat="1" x14ac:dyDescent="0.3">
      <c r="A248" s="10"/>
      <c r="B248" s="10"/>
      <c r="C248" s="10"/>
      <c r="D248" s="10"/>
      <c r="E248" s="13"/>
      <c r="F248" s="13"/>
      <c r="G248" s="10"/>
      <c r="H248" s="10"/>
      <c r="I248" s="10"/>
      <c r="J248" s="10"/>
      <c r="K248" s="10"/>
    </row>
    <row r="249" spans="1:11" s="3" customFormat="1" x14ac:dyDescent="0.3">
      <c r="A249" s="10"/>
      <c r="B249" s="10"/>
      <c r="C249" s="10"/>
      <c r="D249" s="10"/>
      <c r="E249" s="13"/>
      <c r="F249" s="13"/>
      <c r="G249" s="10"/>
      <c r="H249" s="10"/>
      <c r="I249" s="10"/>
      <c r="J249" s="10"/>
      <c r="K249" s="10"/>
    </row>
    <row r="250" spans="1:11" s="3" customFormat="1" x14ac:dyDescent="0.3">
      <c r="A250" s="10"/>
      <c r="B250" s="10"/>
      <c r="C250" s="10"/>
      <c r="D250" s="10"/>
      <c r="E250" s="13"/>
      <c r="F250" s="13"/>
      <c r="G250" s="10"/>
      <c r="H250" s="10"/>
      <c r="I250" s="10"/>
      <c r="J250" s="10"/>
      <c r="K250" s="10"/>
    </row>
    <row r="251" spans="1:11" s="3" customFormat="1" x14ac:dyDescent="0.3">
      <c r="A251" s="10"/>
      <c r="B251" s="10"/>
      <c r="C251" s="10"/>
      <c r="D251" s="10"/>
      <c r="E251" s="13"/>
      <c r="F251" s="13"/>
      <c r="G251" s="10"/>
      <c r="H251" s="10"/>
      <c r="I251" s="10"/>
      <c r="J251" s="10"/>
      <c r="K251" s="10"/>
    </row>
    <row r="252" spans="1:11" s="3" customFormat="1" x14ac:dyDescent="0.3">
      <c r="A252" s="10"/>
      <c r="B252" s="10"/>
      <c r="C252" s="10"/>
      <c r="D252" s="10"/>
      <c r="E252" s="13"/>
      <c r="F252" s="13"/>
      <c r="G252" s="10"/>
      <c r="H252" s="10"/>
      <c r="I252" s="10"/>
      <c r="J252" s="10"/>
      <c r="K252" s="10"/>
    </row>
    <row r="253" spans="1:11" s="3" customFormat="1" x14ac:dyDescent="0.3">
      <c r="A253" s="10"/>
      <c r="B253" s="10"/>
      <c r="C253" s="10"/>
      <c r="D253" s="10"/>
      <c r="E253" s="13"/>
      <c r="F253" s="13"/>
      <c r="G253" s="10"/>
      <c r="H253" s="10"/>
      <c r="I253" s="10"/>
      <c r="J253" s="10"/>
      <c r="K253" s="10"/>
    </row>
    <row r="254" spans="1:11" s="3" customFormat="1" x14ac:dyDescent="0.3">
      <c r="A254" s="10"/>
      <c r="B254" s="10"/>
      <c r="C254" s="10"/>
      <c r="D254" s="10"/>
      <c r="E254" s="13"/>
      <c r="F254" s="13"/>
      <c r="G254" s="10"/>
      <c r="H254" s="10"/>
      <c r="I254" s="10"/>
      <c r="J254" s="10"/>
      <c r="K254" s="10"/>
    </row>
    <row r="255" spans="1:11" s="3" customFormat="1" x14ac:dyDescent="0.3">
      <c r="A255" s="10"/>
      <c r="B255" s="10"/>
      <c r="C255" s="10"/>
      <c r="D255" s="10"/>
      <c r="E255" s="13"/>
      <c r="F255" s="13"/>
      <c r="G255" s="10"/>
      <c r="H255" s="10"/>
      <c r="I255" s="10"/>
      <c r="J255" s="10"/>
      <c r="K255" s="10"/>
    </row>
    <row r="256" spans="1:11" s="3" customFormat="1" x14ac:dyDescent="0.3">
      <c r="A256" s="10"/>
      <c r="B256" s="10"/>
      <c r="C256" s="10"/>
      <c r="D256" s="10"/>
      <c r="E256" s="13"/>
      <c r="F256" s="13"/>
      <c r="G256" s="10"/>
      <c r="H256" s="10"/>
      <c r="I256" s="10"/>
      <c r="J256" s="10"/>
      <c r="K256" s="10"/>
    </row>
    <row r="257" spans="1:11" s="3" customFormat="1" x14ac:dyDescent="0.3">
      <c r="A257" s="10"/>
      <c r="B257" s="10"/>
      <c r="C257" s="10"/>
      <c r="D257" s="10"/>
      <c r="E257" s="13"/>
      <c r="F257" s="13"/>
      <c r="G257" s="10"/>
      <c r="H257" s="10"/>
      <c r="I257" s="10"/>
      <c r="J257" s="10"/>
      <c r="K257" s="10"/>
    </row>
    <row r="258" spans="1:11" s="3" customFormat="1" x14ac:dyDescent="0.3">
      <c r="A258" s="10"/>
      <c r="B258" s="10"/>
      <c r="C258" s="10"/>
      <c r="D258" s="10"/>
      <c r="E258" s="13"/>
      <c r="F258" s="13"/>
      <c r="G258" s="10"/>
      <c r="H258" s="10"/>
      <c r="I258" s="10"/>
      <c r="J258" s="10"/>
      <c r="K258" s="10"/>
    </row>
    <row r="259" spans="1:11" s="3" customFormat="1" x14ac:dyDescent="0.3">
      <c r="A259" s="10"/>
      <c r="B259" s="10"/>
      <c r="C259" s="10"/>
      <c r="D259" s="10"/>
      <c r="E259" s="13"/>
      <c r="F259" s="13"/>
      <c r="G259" s="10"/>
      <c r="H259" s="10"/>
      <c r="I259" s="10"/>
      <c r="J259" s="10"/>
      <c r="K259" s="10"/>
    </row>
    <row r="260" spans="1:11" s="3" customFormat="1" x14ac:dyDescent="0.3">
      <c r="A260" s="10"/>
      <c r="B260" s="10"/>
      <c r="C260" s="10"/>
      <c r="D260" s="10"/>
      <c r="E260" s="13"/>
      <c r="F260" s="13"/>
      <c r="G260" s="10"/>
      <c r="H260" s="10"/>
      <c r="I260" s="10"/>
      <c r="J260" s="10"/>
      <c r="K260" s="10"/>
    </row>
    <row r="261" spans="1:11" s="3" customFormat="1" x14ac:dyDescent="0.3">
      <c r="A261" s="10"/>
      <c r="B261" s="10"/>
      <c r="C261" s="10"/>
      <c r="D261" s="10"/>
      <c r="E261" s="13"/>
      <c r="F261" s="13"/>
      <c r="G261" s="10"/>
      <c r="H261" s="10"/>
      <c r="I261" s="10"/>
      <c r="J261" s="10"/>
      <c r="K261" s="10"/>
    </row>
    <row r="262" spans="1:11" s="3" customFormat="1" x14ac:dyDescent="0.3">
      <c r="A262" s="10"/>
      <c r="B262" s="10"/>
      <c r="C262" s="10"/>
      <c r="D262" s="10"/>
      <c r="E262" s="13"/>
      <c r="F262" s="13"/>
      <c r="G262" s="10"/>
      <c r="H262" s="10"/>
      <c r="I262" s="10"/>
      <c r="J262" s="10"/>
      <c r="K262" s="10"/>
    </row>
    <row r="263" spans="1:11" s="3" customFormat="1" x14ac:dyDescent="0.3">
      <c r="A263" s="10"/>
      <c r="B263" s="10"/>
      <c r="C263" s="10"/>
      <c r="D263" s="10"/>
      <c r="E263" s="13"/>
      <c r="F263" s="13"/>
      <c r="G263" s="10"/>
      <c r="H263" s="10"/>
      <c r="I263" s="10"/>
      <c r="J263" s="10"/>
      <c r="K263" s="10"/>
    </row>
    <row r="264" spans="1:11" s="3" customFormat="1" x14ac:dyDescent="0.3">
      <c r="A264" s="10"/>
      <c r="B264" s="10"/>
      <c r="C264" s="10"/>
      <c r="D264" s="10"/>
      <c r="E264" s="13"/>
      <c r="F264" s="13"/>
      <c r="G264" s="10"/>
      <c r="H264" s="10"/>
      <c r="I264" s="10"/>
      <c r="J264" s="10"/>
      <c r="K264" s="10"/>
    </row>
    <row r="265" spans="1:11" s="3" customFormat="1" x14ac:dyDescent="0.3">
      <c r="A265" s="10"/>
      <c r="B265" s="10"/>
      <c r="C265" s="10"/>
      <c r="D265" s="10"/>
      <c r="E265" s="13"/>
      <c r="F265" s="13"/>
      <c r="G265" s="10"/>
      <c r="H265" s="10"/>
      <c r="I265" s="10"/>
      <c r="J265" s="10"/>
      <c r="K265" s="10"/>
    </row>
    <row r="266" spans="1:11" s="3" customFormat="1" x14ac:dyDescent="0.3">
      <c r="A266" s="10"/>
      <c r="B266" s="10"/>
      <c r="C266" s="10"/>
      <c r="D266" s="10"/>
      <c r="E266" s="13"/>
      <c r="F266" s="13"/>
      <c r="G266" s="10"/>
      <c r="H266" s="10"/>
      <c r="I266" s="10"/>
      <c r="J266" s="10"/>
      <c r="K266" s="10"/>
    </row>
    <row r="267" spans="1:11" s="3" customFormat="1" x14ac:dyDescent="0.3">
      <c r="A267" s="10"/>
      <c r="B267" s="10"/>
      <c r="C267" s="10"/>
      <c r="D267" s="10"/>
      <c r="E267" s="13"/>
      <c r="F267" s="13"/>
      <c r="G267" s="10"/>
      <c r="H267" s="10"/>
      <c r="I267" s="10"/>
      <c r="J267" s="10"/>
      <c r="K267" s="10"/>
    </row>
    <row r="268" spans="1:11" s="3" customFormat="1" x14ac:dyDescent="0.3">
      <c r="A268" s="10"/>
      <c r="B268" s="10"/>
      <c r="C268" s="10"/>
      <c r="D268" s="10"/>
      <c r="E268" s="13"/>
      <c r="F268" s="13"/>
      <c r="G268" s="10"/>
      <c r="H268" s="10"/>
      <c r="I268" s="10"/>
      <c r="J268" s="10"/>
      <c r="K268" s="10"/>
    </row>
    <row r="269" spans="1:11" s="3" customFormat="1" x14ac:dyDescent="0.3">
      <c r="A269" s="10"/>
      <c r="B269" s="10"/>
      <c r="C269" s="10"/>
      <c r="D269" s="10"/>
      <c r="E269" s="13"/>
      <c r="F269" s="13"/>
      <c r="G269" s="10"/>
      <c r="H269" s="10"/>
      <c r="I269" s="10"/>
      <c r="J269" s="10"/>
      <c r="K269" s="10"/>
    </row>
    <row r="270" spans="1:11" s="3" customFormat="1" x14ac:dyDescent="0.3">
      <c r="A270" s="10"/>
      <c r="B270" s="10"/>
      <c r="C270" s="10"/>
      <c r="D270" s="10"/>
      <c r="E270" s="13"/>
      <c r="F270" s="13"/>
      <c r="G270" s="10"/>
      <c r="H270" s="10"/>
      <c r="I270" s="10"/>
      <c r="J270" s="10"/>
      <c r="K270" s="10"/>
    </row>
    <row r="271" spans="1:11" s="3" customFormat="1" x14ac:dyDescent="0.3">
      <c r="A271" s="10"/>
      <c r="B271" s="10"/>
      <c r="C271" s="10"/>
      <c r="D271" s="10"/>
      <c r="E271" s="13"/>
      <c r="F271" s="13"/>
      <c r="G271" s="10"/>
      <c r="H271" s="10"/>
      <c r="I271" s="10"/>
      <c r="J271" s="10"/>
      <c r="K271" s="10"/>
    </row>
    <row r="272" spans="1:11" s="3" customFormat="1" x14ac:dyDescent="0.3">
      <c r="A272" s="10"/>
      <c r="B272" s="10"/>
      <c r="C272" s="10"/>
      <c r="D272" s="10"/>
      <c r="E272" s="13"/>
      <c r="F272" s="13"/>
      <c r="G272" s="10"/>
      <c r="H272" s="10"/>
      <c r="I272" s="10"/>
      <c r="J272" s="10"/>
      <c r="K272" s="10"/>
    </row>
    <row r="273" spans="1:11" s="3" customFormat="1" x14ac:dyDescent="0.3">
      <c r="A273" s="10"/>
      <c r="B273" s="10"/>
      <c r="C273" s="10"/>
      <c r="D273" s="10"/>
      <c r="E273" s="13"/>
      <c r="F273" s="13"/>
      <c r="G273" s="10"/>
      <c r="H273" s="10"/>
      <c r="I273" s="10"/>
      <c r="J273" s="10"/>
      <c r="K273" s="10"/>
    </row>
    <row r="274" spans="1:11" s="3" customFormat="1" x14ac:dyDescent="0.3">
      <c r="A274" s="10"/>
      <c r="B274" s="10"/>
      <c r="C274" s="10"/>
      <c r="D274" s="10"/>
      <c r="E274" s="13"/>
      <c r="F274" s="13"/>
      <c r="G274" s="10"/>
      <c r="H274" s="10"/>
      <c r="I274" s="10"/>
      <c r="J274" s="10"/>
      <c r="K274" s="10"/>
    </row>
    <row r="275" spans="1:11" s="3" customFormat="1" x14ac:dyDescent="0.3">
      <c r="A275" s="10"/>
      <c r="B275" s="10"/>
      <c r="C275" s="10"/>
      <c r="D275" s="10"/>
      <c r="E275" s="13"/>
      <c r="F275" s="13"/>
      <c r="G275" s="10"/>
      <c r="H275" s="10"/>
      <c r="I275" s="10"/>
      <c r="J275" s="10"/>
      <c r="K275" s="10"/>
    </row>
    <row r="276" spans="1:11" s="3" customFormat="1" x14ac:dyDescent="0.3">
      <c r="A276" s="10"/>
      <c r="B276" s="10"/>
      <c r="C276" s="10"/>
      <c r="D276" s="10"/>
      <c r="E276" s="13"/>
      <c r="F276" s="13"/>
      <c r="G276" s="10"/>
      <c r="H276" s="10"/>
      <c r="I276" s="10"/>
      <c r="J276" s="10"/>
      <c r="K276" s="10"/>
    </row>
    <row r="277" spans="1:11" s="3" customFormat="1" x14ac:dyDescent="0.3">
      <c r="A277" s="10"/>
      <c r="B277" s="10"/>
      <c r="C277" s="10"/>
      <c r="D277" s="10"/>
      <c r="E277" s="13"/>
      <c r="F277" s="13"/>
      <c r="G277" s="10"/>
      <c r="H277" s="10"/>
      <c r="I277" s="10"/>
      <c r="J277" s="10"/>
      <c r="K277" s="10"/>
    </row>
    <row r="278" spans="1:11" s="3" customFormat="1" x14ac:dyDescent="0.3">
      <c r="A278" s="10"/>
      <c r="B278" s="10"/>
      <c r="C278" s="10"/>
      <c r="D278" s="10"/>
      <c r="E278" s="13"/>
      <c r="F278" s="13"/>
      <c r="G278" s="10"/>
      <c r="H278" s="10"/>
      <c r="I278" s="10"/>
      <c r="J278" s="10"/>
      <c r="K278" s="10"/>
    </row>
    <row r="279" spans="1:11" s="3" customFormat="1" x14ac:dyDescent="0.3">
      <c r="A279" s="10"/>
      <c r="B279" s="10"/>
      <c r="C279" s="10"/>
      <c r="D279" s="10"/>
      <c r="E279" s="13"/>
      <c r="F279" s="13"/>
      <c r="G279" s="10"/>
      <c r="H279" s="10"/>
      <c r="I279" s="10"/>
      <c r="J279" s="10"/>
      <c r="K279" s="10"/>
    </row>
    <row r="280" spans="1:11" s="3" customFormat="1" x14ac:dyDescent="0.3">
      <c r="A280" s="10"/>
      <c r="B280" s="10"/>
      <c r="C280" s="10"/>
      <c r="D280" s="10"/>
      <c r="E280" s="13"/>
      <c r="F280" s="13"/>
      <c r="G280" s="10"/>
      <c r="H280" s="10"/>
      <c r="I280" s="10"/>
      <c r="J280" s="10"/>
      <c r="K280" s="10"/>
    </row>
    <row r="281" spans="1:11" s="3" customFormat="1" x14ac:dyDescent="0.3">
      <c r="A281" s="10"/>
      <c r="B281" s="10"/>
      <c r="C281" s="10"/>
      <c r="D281" s="10"/>
      <c r="E281" s="13"/>
      <c r="F281" s="13"/>
      <c r="G281" s="10"/>
      <c r="H281" s="10"/>
      <c r="I281" s="10"/>
      <c r="J281" s="10"/>
      <c r="K281" s="10"/>
    </row>
    <row r="282" spans="1:11" s="3" customFormat="1" x14ac:dyDescent="0.3">
      <c r="A282" s="10"/>
      <c r="B282" s="10"/>
      <c r="C282" s="10"/>
      <c r="D282" s="10"/>
      <c r="E282" s="13"/>
      <c r="F282" s="13"/>
      <c r="G282" s="10"/>
      <c r="H282" s="10"/>
      <c r="I282" s="10"/>
      <c r="J282" s="10"/>
      <c r="K282" s="10"/>
    </row>
    <row r="283" spans="1:11" s="3" customFormat="1" x14ac:dyDescent="0.3">
      <c r="A283" s="10"/>
      <c r="B283" s="10"/>
      <c r="C283" s="10"/>
      <c r="D283" s="10"/>
      <c r="E283" s="13"/>
      <c r="F283" s="13"/>
      <c r="G283" s="10"/>
      <c r="H283" s="10"/>
      <c r="I283" s="10"/>
      <c r="J283" s="10"/>
      <c r="K283" s="10"/>
    </row>
    <row r="284" spans="1:11" s="3" customFormat="1" x14ac:dyDescent="0.3">
      <c r="A284" s="10"/>
      <c r="B284" s="10"/>
      <c r="C284" s="10"/>
      <c r="D284" s="10"/>
      <c r="E284" s="13"/>
      <c r="F284" s="13"/>
      <c r="G284" s="10"/>
      <c r="H284" s="10"/>
      <c r="I284" s="10"/>
      <c r="J284" s="10"/>
      <c r="K284" s="10"/>
    </row>
    <row r="285" spans="1:11" s="3" customFormat="1" x14ac:dyDescent="0.3">
      <c r="A285" s="10"/>
      <c r="B285" s="10"/>
      <c r="C285" s="10"/>
      <c r="D285" s="10"/>
      <c r="E285" s="13"/>
      <c r="F285" s="13"/>
      <c r="G285" s="10"/>
      <c r="H285" s="10"/>
      <c r="I285" s="10"/>
      <c r="J285" s="10"/>
      <c r="K285" s="10"/>
    </row>
    <row r="286" spans="1:11" s="3" customFormat="1" x14ac:dyDescent="0.3">
      <c r="A286" s="10"/>
      <c r="B286" s="10"/>
      <c r="C286" s="10"/>
      <c r="D286" s="10"/>
      <c r="E286" s="13"/>
      <c r="F286" s="13"/>
      <c r="G286" s="10"/>
      <c r="H286" s="10"/>
      <c r="I286" s="10"/>
      <c r="J286" s="10"/>
      <c r="K286" s="10"/>
    </row>
    <row r="287" spans="1:11" s="3" customFormat="1" x14ac:dyDescent="0.3">
      <c r="A287" s="10"/>
      <c r="B287" s="10"/>
      <c r="C287" s="10"/>
      <c r="D287" s="10"/>
      <c r="E287" s="13"/>
      <c r="F287" s="13"/>
      <c r="G287" s="10"/>
      <c r="H287" s="10"/>
      <c r="I287" s="10"/>
      <c r="J287" s="10"/>
      <c r="K287" s="10"/>
    </row>
    <row r="288" spans="1:11" s="3" customFormat="1" x14ac:dyDescent="0.3">
      <c r="A288" s="10"/>
      <c r="B288" s="10"/>
      <c r="C288" s="10"/>
      <c r="D288" s="10"/>
      <c r="E288" s="13"/>
      <c r="F288" s="13"/>
      <c r="G288" s="10"/>
      <c r="H288" s="10"/>
      <c r="I288" s="10"/>
      <c r="J288" s="10"/>
      <c r="K288" s="10"/>
    </row>
    <row r="289" spans="1:11" s="3" customFormat="1" x14ac:dyDescent="0.3">
      <c r="A289" s="10"/>
      <c r="B289" s="10"/>
      <c r="C289" s="10"/>
      <c r="D289" s="10"/>
      <c r="E289" s="13"/>
      <c r="F289" s="13"/>
      <c r="G289" s="10"/>
      <c r="H289" s="10"/>
      <c r="I289" s="10"/>
      <c r="J289" s="10"/>
      <c r="K289" s="10"/>
    </row>
    <row r="290" spans="1:11" s="3" customFormat="1" x14ac:dyDescent="0.3">
      <c r="A290" s="10"/>
      <c r="B290" s="10"/>
      <c r="C290" s="10"/>
      <c r="D290" s="10"/>
      <c r="E290" s="13"/>
      <c r="F290" s="13"/>
      <c r="G290" s="10"/>
      <c r="H290" s="10"/>
      <c r="I290" s="10"/>
      <c r="J290" s="10"/>
      <c r="K290" s="10"/>
    </row>
    <row r="291" spans="1:11" s="3" customFormat="1" x14ac:dyDescent="0.3">
      <c r="A291" s="10"/>
      <c r="B291" s="10"/>
      <c r="C291" s="10"/>
      <c r="D291" s="10"/>
      <c r="E291" s="13"/>
      <c r="F291" s="13"/>
      <c r="G291" s="10"/>
      <c r="H291" s="10"/>
      <c r="I291" s="10"/>
      <c r="J291" s="10"/>
      <c r="K291" s="10"/>
    </row>
    <row r="292" spans="1:11" s="3" customFormat="1" x14ac:dyDescent="0.3">
      <c r="A292" s="10"/>
      <c r="B292" s="10"/>
      <c r="C292" s="10"/>
      <c r="D292" s="10"/>
      <c r="E292" s="13"/>
      <c r="F292" s="13"/>
      <c r="G292" s="10"/>
      <c r="H292" s="10"/>
      <c r="I292" s="10"/>
      <c r="J292" s="10"/>
      <c r="K292" s="10"/>
    </row>
    <row r="293" spans="1:11" s="3" customFormat="1" x14ac:dyDescent="0.3">
      <c r="A293" s="10"/>
      <c r="B293" s="10"/>
      <c r="C293" s="10"/>
      <c r="D293" s="10"/>
      <c r="E293" s="13"/>
      <c r="F293" s="13"/>
      <c r="G293" s="10"/>
      <c r="H293" s="10"/>
      <c r="I293" s="10"/>
      <c r="J293" s="10"/>
      <c r="K293" s="10"/>
    </row>
    <row r="294" spans="1:11" s="3" customFormat="1" x14ac:dyDescent="0.3">
      <c r="A294" s="10"/>
      <c r="B294" s="10"/>
      <c r="C294" s="10"/>
      <c r="D294" s="10"/>
      <c r="E294" s="13"/>
      <c r="F294" s="13"/>
      <c r="G294" s="10"/>
      <c r="H294" s="10"/>
      <c r="I294" s="10"/>
      <c r="J294" s="10"/>
      <c r="K294" s="10"/>
    </row>
    <row r="295" spans="1:11" s="3" customFormat="1" x14ac:dyDescent="0.3">
      <c r="A295" s="10"/>
      <c r="B295" s="10"/>
      <c r="C295" s="10"/>
      <c r="D295" s="10"/>
      <c r="E295" s="13"/>
      <c r="F295" s="13"/>
      <c r="G295" s="10"/>
      <c r="H295" s="10"/>
      <c r="I295" s="10"/>
      <c r="J295" s="10"/>
      <c r="K295" s="10"/>
    </row>
    <row r="296" spans="1:11" s="3" customFormat="1" x14ac:dyDescent="0.3">
      <c r="A296" s="10"/>
      <c r="B296" s="10"/>
      <c r="C296" s="10"/>
      <c r="D296" s="10"/>
      <c r="E296" s="13"/>
      <c r="F296" s="13"/>
      <c r="G296" s="10"/>
      <c r="H296" s="10"/>
      <c r="I296" s="10"/>
      <c r="J296" s="10"/>
      <c r="K296" s="10"/>
    </row>
    <row r="297" spans="1:11" s="3" customFormat="1" x14ac:dyDescent="0.3">
      <c r="A297" s="10"/>
      <c r="B297" s="10"/>
      <c r="C297" s="10"/>
      <c r="D297" s="10"/>
      <c r="E297" s="13"/>
      <c r="F297" s="13"/>
      <c r="G297" s="10"/>
      <c r="H297" s="10"/>
      <c r="I297" s="10"/>
      <c r="J297" s="10"/>
      <c r="K297" s="10"/>
    </row>
    <row r="298" spans="1:11" s="3" customFormat="1" x14ac:dyDescent="0.3">
      <c r="A298" s="10"/>
      <c r="B298" s="10"/>
      <c r="C298" s="10"/>
      <c r="D298" s="10"/>
      <c r="E298" s="13"/>
      <c r="F298" s="13"/>
      <c r="G298" s="10"/>
      <c r="H298" s="10"/>
      <c r="I298" s="10"/>
      <c r="J298" s="10"/>
      <c r="K298" s="10"/>
    </row>
    <row r="299" spans="1:11" s="3" customFormat="1" x14ac:dyDescent="0.3">
      <c r="A299" s="10"/>
      <c r="B299" s="10"/>
      <c r="C299" s="10"/>
      <c r="D299" s="10"/>
      <c r="E299" s="13"/>
      <c r="F299" s="13"/>
      <c r="G299" s="10"/>
      <c r="H299" s="10"/>
      <c r="I299" s="10"/>
      <c r="J299" s="10"/>
      <c r="K299" s="10"/>
    </row>
    <row r="300" spans="1:11" s="3" customFormat="1" x14ac:dyDescent="0.3">
      <c r="A300" s="10"/>
      <c r="B300" s="10"/>
      <c r="C300" s="10"/>
      <c r="D300" s="10"/>
      <c r="E300" s="13"/>
      <c r="F300" s="13"/>
      <c r="G300" s="10"/>
      <c r="H300" s="10"/>
      <c r="I300" s="10"/>
      <c r="J300" s="10"/>
      <c r="K300" s="10"/>
    </row>
    <row r="301" spans="1:11" s="3" customFormat="1" x14ac:dyDescent="0.3">
      <c r="A301" s="10"/>
      <c r="B301" s="10"/>
      <c r="C301" s="10"/>
      <c r="D301" s="10"/>
      <c r="E301" s="13"/>
      <c r="F301" s="13"/>
      <c r="G301" s="10"/>
      <c r="H301" s="10"/>
      <c r="I301" s="10"/>
      <c r="J301" s="10"/>
      <c r="K301" s="10"/>
    </row>
    <row r="302" spans="1:11" s="3" customFormat="1" x14ac:dyDescent="0.3">
      <c r="A302" s="10"/>
      <c r="B302" s="10"/>
      <c r="C302" s="10"/>
      <c r="D302" s="10"/>
      <c r="E302" s="13"/>
      <c r="F302" s="13"/>
      <c r="G302" s="10"/>
      <c r="H302" s="10"/>
      <c r="I302" s="10"/>
      <c r="J302" s="10"/>
      <c r="K302" s="10"/>
    </row>
    <row r="303" spans="1:11" s="3" customFormat="1" x14ac:dyDescent="0.3">
      <c r="A303" s="10"/>
      <c r="B303" s="10"/>
      <c r="C303" s="10"/>
      <c r="D303" s="10"/>
      <c r="E303" s="13"/>
      <c r="F303" s="13"/>
      <c r="G303" s="10"/>
      <c r="H303" s="10"/>
      <c r="I303" s="10"/>
      <c r="J303" s="10"/>
      <c r="K303" s="10"/>
    </row>
    <row r="304" spans="1:11" s="3" customFormat="1" x14ac:dyDescent="0.3">
      <c r="A304" s="10"/>
      <c r="B304" s="10"/>
      <c r="C304" s="10"/>
      <c r="D304" s="10"/>
      <c r="E304" s="13"/>
      <c r="F304" s="13"/>
      <c r="G304" s="10"/>
      <c r="H304" s="10"/>
      <c r="I304" s="10"/>
      <c r="J304" s="10"/>
      <c r="K304" s="10"/>
    </row>
    <row r="305" spans="1:11" s="3" customFormat="1" x14ac:dyDescent="0.3">
      <c r="A305" s="10"/>
      <c r="B305" s="10"/>
      <c r="C305" s="10"/>
      <c r="D305" s="10"/>
      <c r="E305" s="13"/>
      <c r="F305" s="13"/>
      <c r="G305" s="10"/>
      <c r="H305" s="10"/>
      <c r="I305" s="10"/>
      <c r="J305" s="10"/>
      <c r="K305" s="10"/>
    </row>
    <row r="306" spans="1:11" s="3" customFormat="1" x14ac:dyDescent="0.3">
      <c r="A306" s="10"/>
      <c r="B306" s="10"/>
      <c r="C306" s="10"/>
      <c r="D306" s="10"/>
      <c r="E306" s="13"/>
      <c r="F306" s="13"/>
      <c r="G306" s="10"/>
      <c r="H306" s="10"/>
      <c r="I306" s="10"/>
      <c r="J306" s="10"/>
      <c r="K306" s="10"/>
    </row>
    <row r="307" spans="1:11" s="3" customFormat="1" x14ac:dyDescent="0.3">
      <c r="A307" s="10"/>
      <c r="B307" s="10"/>
      <c r="C307" s="10"/>
      <c r="D307" s="10"/>
      <c r="E307" s="13"/>
      <c r="F307" s="13"/>
      <c r="G307" s="10"/>
      <c r="H307" s="10"/>
      <c r="I307" s="10"/>
      <c r="J307" s="10"/>
      <c r="K307" s="10"/>
    </row>
    <row r="308" spans="1:11" s="3" customFormat="1" x14ac:dyDescent="0.3">
      <c r="A308" s="10"/>
      <c r="B308" s="10"/>
      <c r="C308" s="10"/>
      <c r="D308" s="10"/>
      <c r="E308" s="13"/>
      <c r="F308" s="13"/>
      <c r="G308" s="10"/>
      <c r="H308" s="10"/>
      <c r="I308" s="10"/>
      <c r="J308" s="10"/>
      <c r="K308" s="10"/>
    </row>
    <row r="309" spans="1:11" s="3" customFormat="1" x14ac:dyDescent="0.3">
      <c r="A309" s="10"/>
      <c r="B309" s="10"/>
      <c r="C309" s="10"/>
      <c r="D309" s="10"/>
      <c r="E309" s="13"/>
      <c r="F309" s="13"/>
      <c r="G309" s="10"/>
      <c r="H309" s="10"/>
      <c r="I309" s="10"/>
      <c r="J309" s="10"/>
      <c r="K309" s="10"/>
    </row>
    <row r="310" spans="1:11" s="3" customFormat="1" x14ac:dyDescent="0.3">
      <c r="A310" s="10"/>
      <c r="B310" s="10"/>
      <c r="C310" s="10"/>
      <c r="D310" s="10"/>
      <c r="E310" s="13"/>
      <c r="F310" s="13"/>
      <c r="G310" s="10"/>
      <c r="H310" s="10"/>
      <c r="I310" s="10"/>
      <c r="J310" s="10"/>
      <c r="K310" s="10"/>
    </row>
    <row r="311" spans="1:11" s="3" customFormat="1" x14ac:dyDescent="0.3">
      <c r="A311" s="10"/>
      <c r="B311" s="10"/>
      <c r="C311" s="10"/>
      <c r="D311" s="10"/>
      <c r="E311" s="13"/>
      <c r="F311" s="13"/>
      <c r="G311" s="10"/>
      <c r="H311" s="10"/>
      <c r="I311" s="10"/>
      <c r="J311" s="10"/>
      <c r="K311" s="10"/>
    </row>
    <row r="312" spans="1:11" s="3" customFormat="1" x14ac:dyDescent="0.3">
      <c r="A312" s="10"/>
      <c r="B312" s="10"/>
      <c r="C312" s="10"/>
      <c r="D312" s="10"/>
      <c r="E312" s="13"/>
      <c r="F312" s="13"/>
      <c r="G312" s="10"/>
      <c r="H312" s="10"/>
      <c r="I312" s="10"/>
      <c r="J312" s="10"/>
      <c r="K312" s="10"/>
    </row>
    <row r="313" spans="1:11" s="3" customFormat="1" x14ac:dyDescent="0.3">
      <c r="A313" s="10"/>
      <c r="B313" s="10"/>
      <c r="C313" s="10"/>
      <c r="D313" s="10"/>
      <c r="E313" s="13"/>
      <c r="F313" s="13"/>
      <c r="G313" s="10"/>
      <c r="H313" s="10"/>
      <c r="I313" s="10"/>
      <c r="J313" s="10"/>
      <c r="K313" s="10"/>
    </row>
    <row r="314" spans="1:11" s="3" customFormat="1" x14ac:dyDescent="0.3">
      <c r="A314" s="10"/>
      <c r="B314" s="10"/>
      <c r="C314" s="10"/>
      <c r="D314" s="10"/>
      <c r="E314" s="13"/>
      <c r="F314" s="13"/>
      <c r="G314" s="10"/>
      <c r="H314" s="10"/>
      <c r="I314" s="10"/>
      <c r="J314" s="10"/>
      <c r="K314" s="10"/>
    </row>
    <row r="315" spans="1:11" s="3" customFormat="1" x14ac:dyDescent="0.3">
      <c r="A315" s="10"/>
      <c r="B315" s="10"/>
      <c r="C315" s="10"/>
      <c r="D315" s="10"/>
      <c r="E315" s="13"/>
      <c r="F315" s="13"/>
      <c r="G315" s="10"/>
      <c r="H315" s="10"/>
      <c r="I315" s="10"/>
      <c r="J315" s="10"/>
      <c r="K315" s="10"/>
    </row>
    <row r="316" spans="1:11" s="3" customFormat="1" x14ac:dyDescent="0.3">
      <c r="A316" s="10"/>
      <c r="B316" s="10"/>
      <c r="C316" s="10"/>
      <c r="D316" s="10"/>
      <c r="E316" s="13"/>
      <c r="F316" s="13"/>
      <c r="G316" s="10"/>
      <c r="H316" s="10"/>
      <c r="I316" s="10"/>
      <c r="J316" s="10"/>
      <c r="K316" s="10"/>
    </row>
    <row r="317" spans="1:11" s="3" customFormat="1" x14ac:dyDescent="0.3">
      <c r="A317" s="10"/>
      <c r="B317" s="10"/>
      <c r="C317" s="10"/>
      <c r="D317" s="10"/>
      <c r="E317" s="13"/>
      <c r="F317" s="13"/>
      <c r="G317" s="10"/>
      <c r="H317" s="10"/>
      <c r="I317" s="10"/>
      <c r="J317" s="10"/>
      <c r="K317" s="10"/>
    </row>
    <row r="318" spans="1:11" s="3" customFormat="1" x14ac:dyDescent="0.3">
      <c r="A318" s="10"/>
      <c r="B318" s="10"/>
      <c r="C318" s="10"/>
      <c r="D318" s="10"/>
      <c r="E318" s="13"/>
      <c r="F318" s="13"/>
      <c r="G318" s="10"/>
      <c r="H318" s="10"/>
      <c r="I318" s="10"/>
      <c r="J318" s="10"/>
      <c r="K318" s="10"/>
    </row>
    <row r="319" spans="1:11" s="3" customFormat="1" x14ac:dyDescent="0.3">
      <c r="A319" s="10"/>
      <c r="B319" s="10"/>
      <c r="C319" s="10"/>
      <c r="D319" s="10"/>
      <c r="E319" s="13"/>
      <c r="F319" s="13"/>
      <c r="G319" s="10"/>
      <c r="H319" s="10"/>
      <c r="I319" s="10"/>
      <c r="J319" s="10"/>
      <c r="K319" s="10"/>
    </row>
    <row r="320" spans="1:11" s="3" customFormat="1" x14ac:dyDescent="0.3">
      <c r="A320" s="10"/>
      <c r="B320" s="10"/>
      <c r="C320" s="10"/>
      <c r="D320" s="10"/>
      <c r="E320" s="13"/>
      <c r="F320" s="13"/>
      <c r="G320" s="10"/>
      <c r="H320" s="10"/>
      <c r="I320" s="10"/>
      <c r="J320" s="10"/>
      <c r="K320" s="10"/>
    </row>
    <row r="321" spans="1:11" s="3" customFormat="1" x14ac:dyDescent="0.3">
      <c r="A321" s="10"/>
      <c r="B321" s="10"/>
      <c r="C321" s="10"/>
      <c r="D321" s="10"/>
      <c r="E321" s="13"/>
      <c r="F321" s="13"/>
      <c r="G321" s="10"/>
      <c r="H321" s="10"/>
      <c r="I321" s="10"/>
      <c r="J321" s="10"/>
      <c r="K321" s="10"/>
    </row>
    <row r="322" spans="1:11" s="3" customFormat="1" x14ac:dyDescent="0.3">
      <c r="A322" s="10"/>
      <c r="B322" s="10"/>
      <c r="C322" s="10"/>
      <c r="D322" s="10"/>
      <c r="E322" s="13"/>
      <c r="F322" s="13"/>
      <c r="G322" s="10"/>
      <c r="H322" s="10"/>
      <c r="I322" s="10"/>
      <c r="J322" s="10"/>
      <c r="K322" s="10"/>
    </row>
    <row r="323" spans="1:11" s="3" customFormat="1" x14ac:dyDescent="0.3">
      <c r="A323" s="10"/>
      <c r="B323" s="10"/>
      <c r="C323" s="10"/>
      <c r="D323" s="10"/>
      <c r="E323" s="13"/>
      <c r="F323" s="13"/>
      <c r="G323" s="10"/>
      <c r="H323" s="10"/>
      <c r="I323" s="10"/>
      <c r="J323" s="10"/>
      <c r="K323" s="10"/>
    </row>
    <row r="324" spans="1:11" s="3" customFormat="1" x14ac:dyDescent="0.3">
      <c r="A324" s="10"/>
      <c r="B324" s="10"/>
      <c r="C324" s="10"/>
      <c r="D324" s="10"/>
      <c r="E324" s="13"/>
      <c r="F324" s="13"/>
      <c r="G324" s="10"/>
      <c r="H324" s="10"/>
      <c r="I324" s="10"/>
      <c r="J324" s="10"/>
      <c r="K324" s="10"/>
    </row>
    <row r="325" spans="1:11" s="3" customFormat="1" x14ac:dyDescent="0.3">
      <c r="A325" s="10"/>
      <c r="B325" s="10"/>
      <c r="C325" s="10"/>
      <c r="D325" s="10"/>
      <c r="E325" s="13"/>
      <c r="F325" s="13"/>
      <c r="G325" s="10"/>
      <c r="H325" s="10"/>
      <c r="I325" s="10"/>
      <c r="J325" s="10"/>
      <c r="K325" s="10"/>
    </row>
    <row r="326" spans="1:11" s="3" customFormat="1" x14ac:dyDescent="0.3">
      <c r="A326" s="10"/>
      <c r="B326" s="10"/>
      <c r="C326" s="10"/>
      <c r="D326" s="10"/>
      <c r="E326" s="13"/>
      <c r="F326" s="13"/>
      <c r="G326" s="10"/>
      <c r="H326" s="10"/>
      <c r="I326" s="10"/>
      <c r="J326" s="10"/>
      <c r="K326" s="10"/>
    </row>
    <row r="327" spans="1:11" s="3" customFormat="1" x14ac:dyDescent="0.3">
      <c r="A327" s="10"/>
      <c r="B327" s="10"/>
      <c r="C327" s="10"/>
      <c r="D327" s="10"/>
      <c r="E327" s="13"/>
      <c r="F327" s="13"/>
      <c r="G327" s="10"/>
      <c r="H327" s="10"/>
      <c r="I327" s="10"/>
      <c r="J327" s="10"/>
      <c r="K327" s="10"/>
    </row>
    <row r="328" spans="1:11" s="3" customFormat="1" x14ac:dyDescent="0.3">
      <c r="A328" s="10"/>
      <c r="B328" s="10"/>
      <c r="C328" s="10"/>
      <c r="D328" s="10"/>
      <c r="E328" s="13"/>
      <c r="F328" s="13"/>
      <c r="G328" s="10"/>
      <c r="H328" s="10"/>
      <c r="I328" s="10"/>
      <c r="J328" s="10"/>
      <c r="K328" s="10"/>
    </row>
    <row r="329" spans="1:11" s="3" customFormat="1" x14ac:dyDescent="0.3">
      <c r="A329" s="10"/>
      <c r="B329" s="10"/>
      <c r="C329" s="10"/>
      <c r="D329" s="10"/>
      <c r="E329" s="13"/>
      <c r="F329" s="13"/>
      <c r="G329" s="10"/>
      <c r="H329" s="10"/>
      <c r="I329" s="10"/>
      <c r="J329" s="10"/>
      <c r="K329" s="10"/>
    </row>
    <row r="330" spans="1:11" s="3" customFormat="1" x14ac:dyDescent="0.3">
      <c r="A330" s="10"/>
      <c r="B330" s="10"/>
      <c r="C330" s="10"/>
      <c r="D330" s="10"/>
      <c r="E330" s="13"/>
      <c r="F330" s="13"/>
      <c r="G330" s="10"/>
      <c r="H330" s="10"/>
      <c r="I330" s="10"/>
      <c r="J330" s="10"/>
      <c r="K330" s="10"/>
    </row>
    <row r="331" spans="1:11" s="3" customFormat="1" x14ac:dyDescent="0.3">
      <c r="A331" s="10"/>
      <c r="B331" s="10"/>
      <c r="C331" s="10"/>
      <c r="D331" s="10"/>
      <c r="E331" s="13"/>
      <c r="F331" s="13"/>
      <c r="G331" s="10"/>
      <c r="H331" s="10"/>
      <c r="I331" s="10"/>
      <c r="J331" s="10"/>
      <c r="K331" s="10"/>
    </row>
    <row r="332" spans="1:11" s="3" customFormat="1" x14ac:dyDescent="0.3">
      <c r="A332" s="10"/>
      <c r="B332" s="10"/>
      <c r="C332" s="10"/>
      <c r="D332" s="10"/>
      <c r="E332" s="13"/>
      <c r="F332" s="13"/>
      <c r="G332" s="10"/>
      <c r="H332" s="10"/>
      <c r="I332" s="10"/>
      <c r="J332" s="10"/>
      <c r="K332" s="10"/>
    </row>
    <row r="333" spans="1:11" s="3" customFormat="1" x14ac:dyDescent="0.3">
      <c r="A333" s="10"/>
      <c r="B333" s="10"/>
      <c r="C333" s="10"/>
      <c r="D333" s="10"/>
      <c r="E333" s="13"/>
      <c r="F333" s="13"/>
      <c r="G333" s="10"/>
      <c r="H333" s="10"/>
      <c r="I333" s="10"/>
      <c r="J333" s="10"/>
      <c r="K333" s="10"/>
    </row>
    <row r="334" spans="1:11" s="3" customFormat="1" x14ac:dyDescent="0.3">
      <c r="A334" s="10"/>
      <c r="B334" s="10"/>
      <c r="C334" s="10"/>
      <c r="D334" s="10"/>
      <c r="E334" s="13"/>
      <c r="F334" s="13"/>
      <c r="G334" s="10"/>
      <c r="H334" s="10"/>
      <c r="I334" s="10"/>
      <c r="J334" s="10"/>
      <c r="K334" s="10"/>
    </row>
    <row r="335" spans="1:11" s="3" customFormat="1" x14ac:dyDescent="0.3">
      <c r="A335" s="10"/>
      <c r="B335" s="10"/>
      <c r="C335" s="10"/>
      <c r="D335" s="10"/>
      <c r="E335" s="13"/>
      <c r="F335" s="13"/>
      <c r="G335" s="10"/>
      <c r="H335" s="10"/>
      <c r="I335" s="10"/>
      <c r="J335" s="10"/>
      <c r="K335" s="10"/>
    </row>
    <row r="336" spans="1:11" s="3" customFormat="1" x14ac:dyDescent="0.3">
      <c r="A336" s="10"/>
      <c r="B336" s="10"/>
      <c r="C336" s="10"/>
      <c r="D336" s="10"/>
      <c r="E336" s="13"/>
      <c r="F336" s="13"/>
      <c r="G336" s="10"/>
      <c r="H336" s="10"/>
      <c r="I336" s="10"/>
      <c r="J336" s="10"/>
      <c r="K336" s="10"/>
    </row>
    <row r="337" spans="1:11" s="3" customFormat="1" x14ac:dyDescent="0.3">
      <c r="A337" s="10"/>
      <c r="B337" s="10"/>
      <c r="C337" s="10"/>
      <c r="D337" s="10"/>
      <c r="E337" s="13"/>
      <c r="F337" s="13"/>
      <c r="G337" s="10"/>
      <c r="H337" s="10"/>
      <c r="I337" s="10"/>
      <c r="J337" s="10"/>
      <c r="K337" s="10"/>
    </row>
    <row r="338" spans="1:11" s="3" customFormat="1" x14ac:dyDescent="0.3">
      <c r="A338" s="10"/>
      <c r="B338" s="10"/>
      <c r="C338" s="10"/>
      <c r="D338" s="10"/>
      <c r="E338" s="13"/>
      <c r="F338" s="13"/>
      <c r="G338" s="10"/>
      <c r="H338" s="10"/>
      <c r="I338" s="10"/>
      <c r="J338" s="10"/>
      <c r="K338" s="10"/>
    </row>
    <row r="339" spans="1:11" s="3" customFormat="1" x14ac:dyDescent="0.3">
      <c r="A339" s="10"/>
      <c r="B339" s="10"/>
      <c r="C339" s="10"/>
      <c r="D339" s="10"/>
      <c r="E339" s="13"/>
      <c r="F339" s="13"/>
      <c r="G339" s="10"/>
      <c r="H339" s="10"/>
      <c r="I339" s="10"/>
      <c r="J339" s="10"/>
      <c r="K339" s="10"/>
    </row>
    <row r="340" spans="1:11" s="3" customFormat="1" x14ac:dyDescent="0.3">
      <c r="A340" s="10"/>
      <c r="B340" s="10"/>
      <c r="C340" s="10"/>
      <c r="D340" s="10"/>
      <c r="E340" s="13"/>
      <c r="F340" s="13"/>
      <c r="G340" s="10"/>
      <c r="H340" s="10"/>
      <c r="I340" s="10"/>
      <c r="J340" s="10"/>
      <c r="K340" s="10"/>
    </row>
    <row r="341" spans="1:11" s="3" customFormat="1" x14ac:dyDescent="0.3">
      <c r="A341" s="10"/>
      <c r="B341" s="10"/>
      <c r="C341" s="10"/>
      <c r="D341" s="10"/>
      <c r="E341" s="13"/>
      <c r="F341" s="13"/>
      <c r="G341" s="10"/>
      <c r="H341" s="10"/>
      <c r="I341" s="10"/>
      <c r="J341" s="10"/>
      <c r="K341" s="10"/>
    </row>
    <row r="342" spans="1:11" s="3" customFormat="1" x14ac:dyDescent="0.3">
      <c r="A342" s="10"/>
      <c r="B342" s="10"/>
      <c r="C342" s="10"/>
      <c r="D342" s="10"/>
      <c r="E342" s="13"/>
      <c r="F342" s="13"/>
      <c r="G342" s="10"/>
      <c r="H342" s="10"/>
      <c r="I342" s="10"/>
      <c r="J342" s="10"/>
      <c r="K342" s="10"/>
    </row>
    <row r="343" spans="1:11" s="3" customFormat="1" x14ac:dyDescent="0.3">
      <c r="A343" s="10"/>
      <c r="B343" s="10"/>
      <c r="C343" s="10"/>
      <c r="D343" s="10"/>
      <c r="E343" s="13"/>
      <c r="F343" s="13"/>
      <c r="G343" s="10"/>
      <c r="H343" s="10"/>
      <c r="I343" s="10"/>
      <c r="J343" s="10"/>
      <c r="K343" s="10"/>
    </row>
    <row r="344" spans="1:11" s="3" customFormat="1" x14ac:dyDescent="0.3">
      <c r="A344" s="10"/>
      <c r="B344" s="10"/>
      <c r="C344" s="10"/>
      <c r="D344" s="10"/>
      <c r="E344" s="13"/>
      <c r="F344" s="13"/>
      <c r="G344" s="10"/>
      <c r="H344" s="10"/>
      <c r="I344" s="10"/>
      <c r="J344" s="10"/>
      <c r="K344" s="10"/>
    </row>
    <row r="345" spans="1:11" s="3" customFormat="1" x14ac:dyDescent="0.3">
      <c r="A345" s="10"/>
      <c r="B345" s="10"/>
      <c r="C345" s="10"/>
      <c r="D345" s="10"/>
      <c r="E345" s="13"/>
      <c r="F345" s="13"/>
      <c r="G345" s="10"/>
      <c r="H345" s="10"/>
      <c r="I345" s="10"/>
      <c r="J345" s="10"/>
      <c r="K345" s="10"/>
    </row>
    <row r="346" spans="1:11" s="3" customFormat="1" x14ac:dyDescent="0.3">
      <c r="A346" s="10"/>
      <c r="B346" s="10"/>
      <c r="C346" s="10"/>
      <c r="D346" s="10"/>
      <c r="E346" s="13"/>
      <c r="F346" s="13"/>
      <c r="G346" s="10"/>
      <c r="H346" s="10"/>
      <c r="I346" s="10"/>
      <c r="J346" s="10"/>
      <c r="K346" s="10"/>
    </row>
    <row r="347" spans="1:11" s="3" customFormat="1" x14ac:dyDescent="0.3">
      <c r="A347" s="10"/>
      <c r="B347" s="10"/>
      <c r="C347" s="10"/>
      <c r="D347" s="10"/>
      <c r="E347" s="13"/>
      <c r="F347" s="13"/>
      <c r="G347" s="10"/>
      <c r="H347" s="10"/>
      <c r="I347" s="10"/>
      <c r="J347" s="10"/>
      <c r="K347" s="10"/>
    </row>
    <row r="348" spans="1:11" s="3" customFormat="1" x14ac:dyDescent="0.3">
      <c r="A348" s="10"/>
      <c r="B348" s="10"/>
      <c r="C348" s="10"/>
      <c r="D348" s="10"/>
      <c r="E348" s="13"/>
      <c r="F348" s="13"/>
      <c r="G348" s="10"/>
      <c r="H348" s="10"/>
      <c r="I348" s="10"/>
      <c r="J348" s="10"/>
      <c r="K348" s="10"/>
    </row>
    <row r="349" spans="1:11" s="3" customFormat="1" x14ac:dyDescent="0.3">
      <c r="A349" s="10"/>
      <c r="B349" s="10"/>
      <c r="C349" s="10"/>
      <c r="D349" s="10"/>
      <c r="E349" s="13"/>
      <c r="F349" s="13"/>
      <c r="G349" s="10"/>
      <c r="H349" s="10"/>
      <c r="I349" s="10"/>
      <c r="J349" s="10"/>
      <c r="K349" s="10"/>
    </row>
    <row r="350" spans="1:11" s="3" customFormat="1" x14ac:dyDescent="0.3">
      <c r="A350" s="10"/>
      <c r="B350" s="10"/>
      <c r="C350" s="10"/>
      <c r="D350" s="10"/>
      <c r="E350" s="13"/>
      <c r="F350" s="13"/>
      <c r="G350" s="10"/>
      <c r="H350" s="10"/>
      <c r="I350" s="10"/>
      <c r="J350" s="10"/>
      <c r="K350" s="10"/>
    </row>
    <row r="351" spans="1:11" s="3" customFormat="1" x14ac:dyDescent="0.3">
      <c r="A351" s="10"/>
      <c r="B351" s="10"/>
      <c r="C351" s="10"/>
      <c r="D351" s="10"/>
      <c r="E351" s="13"/>
      <c r="F351" s="13"/>
      <c r="G351" s="10"/>
      <c r="H351" s="10"/>
      <c r="I351" s="10"/>
      <c r="J351" s="10"/>
      <c r="K351" s="10"/>
    </row>
    <row r="352" spans="1:11" s="3" customFormat="1" x14ac:dyDescent="0.3">
      <c r="A352" s="10"/>
      <c r="B352" s="10"/>
      <c r="C352" s="10"/>
      <c r="D352" s="10"/>
      <c r="E352" s="13"/>
      <c r="F352" s="13"/>
      <c r="G352" s="10"/>
      <c r="H352" s="10"/>
      <c r="I352" s="10"/>
      <c r="J352" s="10"/>
      <c r="K352" s="10"/>
    </row>
    <row r="353" spans="1:11" s="3" customFormat="1" x14ac:dyDescent="0.3">
      <c r="A353" s="10"/>
      <c r="B353" s="10"/>
      <c r="C353" s="10"/>
      <c r="D353" s="10"/>
      <c r="E353" s="13"/>
      <c r="F353" s="13"/>
      <c r="G353" s="10"/>
      <c r="H353" s="10"/>
      <c r="I353" s="10"/>
      <c r="J353" s="10"/>
      <c r="K353" s="10"/>
    </row>
    <row r="354" spans="1:11" s="3" customFormat="1" x14ac:dyDescent="0.3">
      <c r="A354" s="10"/>
      <c r="B354" s="10"/>
      <c r="C354" s="10"/>
      <c r="D354" s="10"/>
      <c r="E354" s="13"/>
      <c r="F354" s="13"/>
      <c r="G354" s="10"/>
      <c r="H354" s="10"/>
      <c r="I354" s="10"/>
      <c r="J354" s="10"/>
      <c r="K354" s="10"/>
    </row>
    <row r="355" spans="1:11" s="3" customFormat="1" x14ac:dyDescent="0.3">
      <c r="A355" s="10"/>
      <c r="B355" s="10"/>
      <c r="C355" s="10"/>
      <c r="D355" s="10"/>
      <c r="E355" s="13"/>
      <c r="F355" s="13"/>
      <c r="G355" s="10"/>
      <c r="H355" s="10"/>
      <c r="I355" s="10"/>
      <c r="J355" s="10"/>
      <c r="K355" s="10"/>
    </row>
    <row r="356" spans="1:11" s="3" customFormat="1" x14ac:dyDescent="0.3">
      <c r="A356" s="10"/>
      <c r="B356" s="10"/>
      <c r="C356" s="10"/>
      <c r="D356" s="10"/>
      <c r="E356" s="13"/>
      <c r="F356" s="13"/>
      <c r="G356" s="10"/>
      <c r="H356" s="10"/>
      <c r="I356" s="10"/>
      <c r="J356" s="10"/>
      <c r="K356" s="10"/>
    </row>
    <row r="357" spans="1:11" s="3" customFormat="1" x14ac:dyDescent="0.3">
      <c r="A357" s="10"/>
      <c r="B357" s="10"/>
      <c r="C357" s="10"/>
      <c r="D357" s="10"/>
      <c r="E357" s="13"/>
      <c r="F357" s="13"/>
      <c r="G357" s="10"/>
      <c r="H357" s="10"/>
      <c r="I357" s="10"/>
      <c r="J357" s="10"/>
      <c r="K357" s="10"/>
    </row>
    <row r="358" spans="1:11" s="3" customFormat="1" x14ac:dyDescent="0.3">
      <c r="A358" s="10"/>
      <c r="B358" s="10"/>
      <c r="C358" s="10"/>
      <c r="D358" s="10"/>
      <c r="E358" s="13"/>
      <c r="F358" s="13"/>
      <c r="G358" s="10"/>
      <c r="H358" s="10"/>
      <c r="I358" s="10"/>
      <c r="J358" s="10"/>
      <c r="K358" s="10"/>
    </row>
    <row r="359" spans="1:11" s="3" customFormat="1" x14ac:dyDescent="0.3">
      <c r="A359" s="10"/>
      <c r="B359" s="10"/>
      <c r="C359" s="10"/>
      <c r="D359" s="10"/>
      <c r="E359" s="13"/>
      <c r="F359" s="13"/>
      <c r="G359" s="10"/>
      <c r="H359" s="10"/>
      <c r="I359" s="10"/>
      <c r="J359" s="10"/>
      <c r="K359" s="10"/>
    </row>
    <row r="360" spans="1:11" s="3" customFormat="1" x14ac:dyDescent="0.3">
      <c r="A360" s="10"/>
      <c r="B360" s="10"/>
      <c r="C360" s="10"/>
      <c r="D360" s="10"/>
      <c r="E360" s="13"/>
      <c r="F360" s="13"/>
      <c r="G360" s="10"/>
      <c r="H360" s="10"/>
      <c r="I360" s="10"/>
      <c r="J360" s="10"/>
      <c r="K360" s="10"/>
    </row>
    <row r="361" spans="1:11" s="3" customFormat="1" x14ac:dyDescent="0.3">
      <c r="A361" s="10"/>
      <c r="B361" s="10"/>
      <c r="C361" s="10"/>
      <c r="D361" s="10"/>
      <c r="E361" s="13"/>
      <c r="F361" s="13"/>
      <c r="G361" s="10"/>
      <c r="H361" s="10"/>
      <c r="I361" s="10"/>
      <c r="J361" s="10"/>
      <c r="K361" s="10"/>
    </row>
    <row r="362" spans="1:11" s="3" customFormat="1" x14ac:dyDescent="0.3">
      <c r="A362" s="10"/>
      <c r="B362" s="10"/>
      <c r="C362" s="10"/>
      <c r="D362" s="10"/>
      <c r="E362" s="13"/>
      <c r="F362" s="13"/>
      <c r="G362" s="10"/>
      <c r="H362" s="10"/>
      <c r="I362" s="10"/>
      <c r="J362" s="10"/>
      <c r="K362" s="10"/>
    </row>
    <row r="363" spans="1:11" s="3" customFormat="1" x14ac:dyDescent="0.3">
      <c r="A363" s="10"/>
      <c r="B363" s="10"/>
      <c r="C363" s="10"/>
      <c r="D363" s="10"/>
      <c r="E363" s="13"/>
      <c r="F363" s="13"/>
      <c r="G363" s="10"/>
      <c r="H363" s="10"/>
      <c r="I363" s="10"/>
      <c r="J363" s="10"/>
      <c r="K363" s="10"/>
    </row>
    <row r="364" spans="1:11" s="3" customFormat="1" x14ac:dyDescent="0.3">
      <c r="A364" s="10"/>
      <c r="B364" s="10"/>
      <c r="C364" s="10"/>
      <c r="D364" s="10"/>
      <c r="E364" s="13"/>
      <c r="F364" s="13"/>
      <c r="G364" s="10"/>
      <c r="H364" s="10"/>
      <c r="I364" s="10"/>
      <c r="J364" s="10"/>
      <c r="K364" s="10"/>
    </row>
    <row r="365" spans="1:11" s="3" customFormat="1" x14ac:dyDescent="0.3">
      <c r="A365" s="10"/>
      <c r="B365" s="10"/>
      <c r="C365" s="10"/>
      <c r="D365" s="10"/>
      <c r="E365" s="13"/>
      <c r="F365" s="13"/>
      <c r="G365" s="10"/>
      <c r="H365" s="10"/>
      <c r="I365" s="10"/>
      <c r="J365" s="10"/>
      <c r="K365" s="10"/>
    </row>
    <row r="366" spans="1:11" s="3" customFormat="1" x14ac:dyDescent="0.3">
      <c r="A366" s="10"/>
      <c r="B366" s="10"/>
      <c r="C366" s="10"/>
      <c r="D366" s="10"/>
      <c r="E366" s="13"/>
      <c r="F366" s="13"/>
      <c r="G366" s="10"/>
      <c r="H366" s="10"/>
      <c r="I366" s="10"/>
      <c r="J366" s="10"/>
      <c r="K366" s="10"/>
    </row>
    <row r="367" spans="1:11" s="3" customFormat="1" x14ac:dyDescent="0.3">
      <c r="A367" s="10"/>
      <c r="B367" s="10"/>
      <c r="C367" s="10"/>
      <c r="D367" s="10"/>
      <c r="E367" s="13"/>
      <c r="F367" s="13"/>
      <c r="G367" s="10"/>
      <c r="H367" s="10"/>
      <c r="I367" s="10"/>
      <c r="J367" s="10"/>
      <c r="K367" s="10"/>
    </row>
    <row r="368" spans="1:11" s="3" customFormat="1" x14ac:dyDescent="0.3">
      <c r="A368" s="10"/>
      <c r="B368" s="10"/>
      <c r="C368" s="10"/>
      <c r="D368" s="10"/>
      <c r="E368" s="13"/>
      <c r="F368" s="13"/>
      <c r="G368" s="10"/>
      <c r="H368" s="10"/>
      <c r="I368" s="10"/>
      <c r="J368" s="10"/>
      <c r="K368" s="10"/>
    </row>
    <row r="369" spans="1:11" s="3" customFormat="1" x14ac:dyDescent="0.3">
      <c r="A369" s="10"/>
      <c r="B369" s="10"/>
      <c r="C369" s="10"/>
      <c r="D369" s="10"/>
      <c r="E369" s="13"/>
      <c r="F369" s="13"/>
      <c r="G369" s="10"/>
      <c r="H369" s="10"/>
      <c r="I369" s="10"/>
      <c r="J369" s="10"/>
      <c r="K369" s="10"/>
    </row>
    <row r="370" spans="1:11" s="3" customFormat="1" x14ac:dyDescent="0.3">
      <c r="A370" s="10"/>
      <c r="B370" s="10"/>
      <c r="C370" s="10"/>
      <c r="D370" s="10"/>
      <c r="E370" s="13"/>
      <c r="F370" s="13"/>
      <c r="G370" s="10"/>
      <c r="H370" s="10"/>
      <c r="I370" s="10"/>
      <c r="J370" s="10"/>
      <c r="K370" s="10"/>
    </row>
    <row r="371" spans="1:11" s="3" customFormat="1" x14ac:dyDescent="0.3">
      <c r="A371" s="10"/>
      <c r="B371" s="10"/>
      <c r="C371" s="10"/>
      <c r="D371" s="10"/>
      <c r="E371" s="13"/>
      <c r="F371" s="13"/>
      <c r="G371" s="10"/>
      <c r="H371" s="10"/>
      <c r="I371" s="10"/>
      <c r="J371" s="10"/>
      <c r="K371" s="10"/>
    </row>
    <row r="372" spans="1:11" s="3" customFormat="1" x14ac:dyDescent="0.3">
      <c r="A372" s="10"/>
      <c r="B372" s="10"/>
      <c r="C372" s="10"/>
      <c r="D372" s="10"/>
      <c r="E372" s="13"/>
      <c r="F372" s="13"/>
      <c r="G372" s="10"/>
      <c r="H372" s="10"/>
      <c r="I372" s="10"/>
      <c r="J372" s="10"/>
      <c r="K372" s="10"/>
    </row>
    <row r="373" spans="1:11" s="3" customFormat="1" x14ac:dyDescent="0.3">
      <c r="A373" s="10"/>
      <c r="B373" s="10"/>
      <c r="C373" s="10"/>
      <c r="D373" s="10"/>
      <c r="E373" s="13"/>
      <c r="F373" s="13"/>
      <c r="G373" s="10"/>
      <c r="H373" s="10"/>
      <c r="I373" s="10"/>
      <c r="J373" s="10"/>
      <c r="K373" s="10"/>
    </row>
    <row r="374" spans="1:11" s="3" customFormat="1" x14ac:dyDescent="0.3">
      <c r="A374" s="10"/>
      <c r="B374" s="10"/>
      <c r="C374" s="10"/>
      <c r="D374" s="10"/>
      <c r="E374" s="13"/>
      <c r="F374" s="13"/>
      <c r="G374" s="10"/>
      <c r="H374" s="10"/>
      <c r="I374" s="10"/>
      <c r="J374" s="10"/>
      <c r="K374" s="10"/>
    </row>
    <row r="375" spans="1:11" s="3" customFormat="1" x14ac:dyDescent="0.3">
      <c r="A375" s="10"/>
      <c r="B375" s="10"/>
      <c r="C375" s="10"/>
      <c r="D375" s="10"/>
      <c r="E375" s="13"/>
      <c r="F375" s="13"/>
      <c r="G375" s="10"/>
      <c r="H375" s="10"/>
      <c r="I375" s="10"/>
      <c r="J375" s="10"/>
      <c r="K375" s="10"/>
    </row>
    <row r="376" spans="1:11" s="3" customFormat="1" x14ac:dyDescent="0.3">
      <c r="A376" s="10"/>
      <c r="B376" s="10"/>
      <c r="C376" s="10"/>
      <c r="D376" s="10"/>
      <c r="E376" s="13"/>
      <c r="F376" s="13"/>
      <c r="G376" s="10"/>
      <c r="H376" s="10"/>
      <c r="I376" s="10"/>
      <c r="J376" s="10"/>
      <c r="K376" s="10"/>
    </row>
    <row r="377" spans="1:11" s="3" customFormat="1" x14ac:dyDescent="0.3">
      <c r="A377" s="10"/>
      <c r="B377" s="10"/>
      <c r="C377" s="10"/>
      <c r="D377" s="10"/>
      <c r="E377" s="13"/>
      <c r="F377" s="13"/>
      <c r="G377" s="10"/>
      <c r="H377" s="10"/>
      <c r="I377" s="10"/>
      <c r="J377" s="10"/>
      <c r="K377" s="10"/>
    </row>
    <row r="378" spans="1:11" s="3" customFormat="1" x14ac:dyDescent="0.3">
      <c r="A378" s="10"/>
      <c r="B378" s="10"/>
      <c r="C378" s="10"/>
      <c r="D378" s="10"/>
      <c r="E378" s="13"/>
      <c r="F378" s="13"/>
      <c r="G378" s="10"/>
      <c r="H378" s="10"/>
      <c r="I378" s="10"/>
      <c r="J378" s="10"/>
      <c r="K378" s="10"/>
    </row>
    <row r="379" spans="1:11" s="3" customFormat="1" x14ac:dyDescent="0.3">
      <c r="A379" s="10"/>
      <c r="B379" s="10"/>
      <c r="C379" s="10"/>
      <c r="D379" s="10"/>
      <c r="E379" s="13"/>
      <c r="F379" s="13"/>
      <c r="G379" s="10"/>
      <c r="H379" s="10"/>
      <c r="I379" s="10"/>
      <c r="J379" s="10"/>
      <c r="K379" s="10"/>
    </row>
    <row r="380" spans="1:11" s="3" customFormat="1" x14ac:dyDescent="0.3">
      <c r="A380" s="10"/>
      <c r="B380" s="10"/>
      <c r="C380" s="10"/>
      <c r="D380" s="10"/>
      <c r="E380" s="13"/>
      <c r="F380" s="13"/>
      <c r="G380" s="10"/>
      <c r="H380" s="10"/>
      <c r="I380" s="10"/>
      <c r="J380" s="10"/>
      <c r="K380" s="10"/>
    </row>
    <row r="381" spans="1:11" s="3" customFormat="1" x14ac:dyDescent="0.3">
      <c r="A381" s="10"/>
      <c r="B381" s="10"/>
      <c r="C381" s="10"/>
      <c r="D381" s="10"/>
      <c r="E381" s="13"/>
      <c r="F381" s="13"/>
      <c r="G381" s="10"/>
      <c r="H381" s="10"/>
      <c r="I381" s="10"/>
      <c r="J381" s="10"/>
      <c r="K381" s="10"/>
    </row>
    <row r="382" spans="1:11" s="3" customFormat="1" x14ac:dyDescent="0.3">
      <c r="A382" s="10"/>
      <c r="B382" s="10"/>
      <c r="C382" s="10"/>
      <c r="D382" s="10"/>
      <c r="E382" s="13"/>
      <c r="F382" s="13"/>
      <c r="G382" s="10"/>
      <c r="H382" s="10"/>
      <c r="I382" s="10"/>
      <c r="J382" s="10"/>
      <c r="K382" s="10"/>
    </row>
    <row r="383" spans="1:11" s="3" customFormat="1" x14ac:dyDescent="0.3">
      <c r="A383" s="10"/>
      <c r="B383" s="10"/>
      <c r="C383" s="10"/>
      <c r="D383" s="10"/>
      <c r="E383" s="13"/>
      <c r="F383" s="13"/>
      <c r="G383" s="10"/>
      <c r="H383" s="10"/>
      <c r="I383" s="10"/>
      <c r="J383" s="10"/>
      <c r="K383" s="10"/>
    </row>
    <row r="384" spans="1:11" s="3" customFormat="1" x14ac:dyDescent="0.3">
      <c r="A384" s="10"/>
      <c r="B384" s="10"/>
      <c r="C384" s="10"/>
      <c r="D384" s="10"/>
      <c r="E384" s="13"/>
      <c r="F384" s="13"/>
      <c r="G384" s="10"/>
      <c r="H384" s="10"/>
      <c r="I384" s="10"/>
      <c r="J384" s="10"/>
      <c r="K384" s="10"/>
    </row>
    <row r="385" spans="1:11" s="3" customFormat="1" x14ac:dyDescent="0.3">
      <c r="A385" s="10"/>
      <c r="B385" s="10"/>
      <c r="C385" s="10"/>
      <c r="D385" s="10"/>
      <c r="E385" s="13"/>
      <c r="F385" s="13"/>
      <c r="G385" s="10"/>
      <c r="H385" s="10"/>
      <c r="I385" s="10"/>
      <c r="J385" s="10"/>
      <c r="K385" s="10"/>
    </row>
    <row r="386" spans="1:11" s="3" customFormat="1" x14ac:dyDescent="0.3">
      <c r="A386" s="10"/>
      <c r="B386" s="10"/>
      <c r="C386" s="10"/>
      <c r="D386" s="10"/>
      <c r="E386" s="13"/>
      <c r="F386" s="13"/>
      <c r="G386" s="10"/>
      <c r="H386" s="10"/>
      <c r="I386" s="10"/>
      <c r="J386" s="10"/>
      <c r="K386" s="10"/>
    </row>
    <row r="387" spans="1:11" s="3" customFormat="1" x14ac:dyDescent="0.3">
      <c r="A387" s="10"/>
      <c r="B387" s="10"/>
      <c r="C387" s="10"/>
      <c r="D387" s="10"/>
      <c r="E387" s="13"/>
      <c r="F387" s="13"/>
      <c r="G387" s="10"/>
      <c r="H387" s="10"/>
      <c r="I387" s="10"/>
      <c r="J387" s="10"/>
      <c r="K387" s="10"/>
    </row>
    <row r="388" spans="1:11" s="3" customFormat="1" x14ac:dyDescent="0.3">
      <c r="A388" s="10"/>
      <c r="B388" s="10"/>
      <c r="C388" s="10"/>
      <c r="D388" s="10"/>
      <c r="E388" s="13"/>
      <c r="F388" s="13"/>
      <c r="G388" s="10"/>
      <c r="H388" s="10"/>
      <c r="I388" s="10"/>
      <c r="J388" s="10"/>
      <c r="K388" s="10"/>
    </row>
    <row r="389" spans="1:11" s="3" customFormat="1" x14ac:dyDescent="0.3">
      <c r="A389" s="10"/>
      <c r="B389" s="10"/>
      <c r="C389" s="10"/>
      <c r="D389" s="10"/>
      <c r="E389" s="13"/>
      <c r="F389" s="13"/>
      <c r="G389" s="10"/>
      <c r="H389" s="10"/>
      <c r="I389" s="10"/>
      <c r="J389" s="10"/>
      <c r="K389" s="10"/>
    </row>
    <row r="390" spans="1:11" s="3" customFormat="1" x14ac:dyDescent="0.3">
      <c r="A390" s="10"/>
      <c r="B390" s="10"/>
      <c r="C390" s="10"/>
      <c r="D390" s="10"/>
      <c r="E390" s="13"/>
      <c r="F390" s="13"/>
      <c r="G390" s="10"/>
      <c r="H390" s="10"/>
      <c r="I390" s="10"/>
      <c r="J390" s="10"/>
      <c r="K390" s="10"/>
    </row>
  </sheetData>
  <mergeCells count="168">
    <mergeCell ref="A8:A9"/>
    <mergeCell ref="B8:D9"/>
    <mergeCell ref="E8:K8"/>
    <mergeCell ref="L8:M8"/>
    <mergeCell ref="L9:M9"/>
    <mergeCell ref="A10:K10"/>
    <mergeCell ref="L10:M10"/>
    <mergeCell ref="B14:D14"/>
    <mergeCell ref="L14:M14"/>
    <mergeCell ref="B15:D15"/>
    <mergeCell ref="E15:K15"/>
    <mergeCell ref="L15:M15"/>
    <mergeCell ref="B21:D21"/>
    <mergeCell ref="L21:M21"/>
    <mergeCell ref="A11:K11"/>
    <mergeCell ref="L11:M11"/>
    <mergeCell ref="B12:D12"/>
    <mergeCell ref="L12:M12"/>
    <mergeCell ref="A13:K13"/>
    <mergeCell ref="L13:M13"/>
    <mergeCell ref="B16:D16"/>
    <mergeCell ref="B20:D20"/>
    <mergeCell ref="B19:D19"/>
    <mergeCell ref="B17:D17"/>
    <mergeCell ref="B25:D25"/>
    <mergeCell ref="L25:M25"/>
    <mergeCell ref="A26:K26"/>
    <mergeCell ref="L26:M26"/>
    <mergeCell ref="A27:K27"/>
    <mergeCell ref="L27:M27"/>
    <mergeCell ref="A22:K22"/>
    <mergeCell ref="L22:M22"/>
    <mergeCell ref="B23:D23"/>
    <mergeCell ref="L23:M23"/>
    <mergeCell ref="B24:D24"/>
    <mergeCell ref="E24:K24"/>
    <mergeCell ref="L24:M24"/>
    <mergeCell ref="B28:D28"/>
    <mergeCell ref="L28:M28"/>
    <mergeCell ref="A29:K29"/>
    <mergeCell ref="L29:M29"/>
    <mergeCell ref="B30:D30"/>
    <mergeCell ref="B32:D32"/>
    <mergeCell ref="L32:M32"/>
    <mergeCell ref="A33:K33"/>
    <mergeCell ref="L33:M33"/>
    <mergeCell ref="A34:K34"/>
    <mergeCell ref="L34:M34"/>
    <mergeCell ref="L30:M30"/>
    <mergeCell ref="A31:K31"/>
    <mergeCell ref="L31:M31"/>
    <mergeCell ref="L40:M40"/>
    <mergeCell ref="L41:M41"/>
    <mergeCell ref="B40:D40"/>
    <mergeCell ref="B41:D41"/>
    <mergeCell ref="L38:M38"/>
    <mergeCell ref="L39:M39"/>
    <mergeCell ref="B39:D39"/>
    <mergeCell ref="B35:D35"/>
    <mergeCell ref="L35:M35"/>
    <mergeCell ref="A36:K36"/>
    <mergeCell ref="L36:M36"/>
    <mergeCell ref="L37:M37"/>
    <mergeCell ref="L42:M42"/>
    <mergeCell ref="B42:D42"/>
    <mergeCell ref="B46:D46"/>
    <mergeCell ref="L46:M46"/>
    <mergeCell ref="B47:D47"/>
    <mergeCell ref="L47:M47"/>
    <mergeCell ref="B48:D48"/>
    <mergeCell ref="L48:M48"/>
    <mergeCell ref="A43:K43"/>
    <mergeCell ref="L43:M43"/>
    <mergeCell ref="B44:D44"/>
    <mergeCell ref="L44:M44"/>
    <mergeCell ref="B45:D45"/>
    <mergeCell ref="L45:M45"/>
    <mergeCell ref="B52:D52"/>
    <mergeCell ref="L52:M52"/>
    <mergeCell ref="B53:D53"/>
    <mergeCell ref="L53:M53"/>
    <mergeCell ref="B54:D54"/>
    <mergeCell ref="L54:M54"/>
    <mergeCell ref="B49:D49"/>
    <mergeCell ref="L49:M49"/>
    <mergeCell ref="A50:K50"/>
    <mergeCell ref="L50:M50"/>
    <mergeCell ref="B51:D51"/>
    <mergeCell ref="L51:M51"/>
    <mergeCell ref="A55:K55"/>
    <mergeCell ref="L55:M55"/>
    <mergeCell ref="A56:K56"/>
    <mergeCell ref="L56:M56"/>
    <mergeCell ref="B57:D57"/>
    <mergeCell ref="B59:D59"/>
    <mergeCell ref="L59:M59"/>
    <mergeCell ref="B60:D60"/>
    <mergeCell ref="L60:M60"/>
    <mergeCell ref="B61:D61"/>
    <mergeCell ref="L61:M61"/>
    <mergeCell ref="L57:M57"/>
    <mergeCell ref="A58:K58"/>
    <mergeCell ref="L58:M58"/>
    <mergeCell ref="B65:D65"/>
    <mergeCell ref="L65:M65"/>
    <mergeCell ref="A66:K66"/>
    <mergeCell ref="L66:M66"/>
    <mergeCell ref="A62:K62"/>
    <mergeCell ref="L62:M62"/>
    <mergeCell ref="B63:D63"/>
    <mergeCell ref="L63:M63"/>
    <mergeCell ref="B64:D64"/>
    <mergeCell ref="L64:M64"/>
    <mergeCell ref="B74:D74"/>
    <mergeCell ref="L74:M74"/>
    <mergeCell ref="B75:D75"/>
    <mergeCell ref="L75:M75"/>
    <mergeCell ref="B76:D76"/>
    <mergeCell ref="L76:M76"/>
    <mergeCell ref="A72:K72"/>
    <mergeCell ref="L72:M72"/>
    <mergeCell ref="B73:D73"/>
    <mergeCell ref="L73:M73"/>
    <mergeCell ref="B71:D71"/>
    <mergeCell ref="L71:M71"/>
    <mergeCell ref="B68:D68"/>
    <mergeCell ref="L68:M68"/>
    <mergeCell ref="A69:K69"/>
    <mergeCell ref="L69:M69"/>
    <mergeCell ref="A70:K70"/>
    <mergeCell ref="L70:M70"/>
    <mergeCell ref="B67:D67"/>
    <mergeCell ref="L67:M67"/>
    <mergeCell ref="L81:M81"/>
    <mergeCell ref="A82:K82"/>
    <mergeCell ref="L82:M82"/>
    <mergeCell ref="A83:K83"/>
    <mergeCell ref="L83:M83"/>
    <mergeCell ref="A77:K77"/>
    <mergeCell ref="L77:M77"/>
    <mergeCell ref="B78:D78"/>
    <mergeCell ref="L78:M78"/>
    <mergeCell ref="B79:D79"/>
    <mergeCell ref="L79:M79"/>
    <mergeCell ref="A4:XFD5"/>
    <mergeCell ref="G1:K3"/>
    <mergeCell ref="A1:E3"/>
    <mergeCell ref="A90:C90"/>
    <mergeCell ref="D90:M90"/>
    <mergeCell ref="A6:K6"/>
    <mergeCell ref="B37:D37"/>
    <mergeCell ref="B38:D38"/>
    <mergeCell ref="A89:C89"/>
    <mergeCell ref="D89:K89"/>
    <mergeCell ref="A87:K87"/>
    <mergeCell ref="L87:M87"/>
    <mergeCell ref="B88:D88"/>
    <mergeCell ref="L88:M88"/>
    <mergeCell ref="B84:D84"/>
    <mergeCell ref="L84:M84"/>
    <mergeCell ref="A85:K85"/>
    <mergeCell ref="B80:D80"/>
    <mergeCell ref="L80:M80"/>
    <mergeCell ref="B81:D81"/>
    <mergeCell ref="L85:M85"/>
    <mergeCell ref="B18:D18"/>
    <mergeCell ref="B86:D86"/>
    <mergeCell ref="L86:M86"/>
  </mergeCells>
  <pageMargins left="0.51181102362204722" right="0.51181102362204722" top="1.1417322834645669" bottom="0.55118110236220474" header="0.31496062992125984" footer="0.31496062992125984"/>
  <pageSetup paperSize="9" scale="51" fitToHeight="0" orientation="landscape" r:id="rId1"/>
  <rowBreaks count="5" manualBreakCount="5">
    <brk id="21" max="10" man="1"/>
    <brk id="38" max="10" man="1"/>
    <brk id="53" max="10" man="1"/>
    <brk id="68" max="10" man="1"/>
    <brk id="78" max="10" man="1"/>
  </rowBreaks>
  <colBreaks count="1" manualBreakCount="1">
    <brk id="11" max="9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5</vt:i4>
      </vt:variant>
      <vt:variant>
        <vt:lpstr>Іменовані діапазони</vt:lpstr>
      </vt:variant>
      <vt:variant>
        <vt:i4>7</vt:i4>
      </vt:variant>
    </vt:vector>
  </HeadingPairs>
  <TitlesOfParts>
    <vt:vector size="12" baseType="lpstr">
      <vt:lpstr>Додаток 1</vt:lpstr>
      <vt:lpstr>Додаток.2</vt:lpstr>
      <vt:lpstr>Додаток. 3</vt:lpstr>
      <vt:lpstr>Додаток 2</vt:lpstr>
      <vt:lpstr>Додаток 3</vt:lpstr>
      <vt:lpstr>'Додаток 3'!Заголовки_для_друку</vt:lpstr>
      <vt:lpstr>Додаток.2!Заголовки_для_друку</vt:lpstr>
      <vt:lpstr>'Додаток 1'!Область_друку</vt:lpstr>
      <vt:lpstr>'Додаток 2'!Область_друку</vt:lpstr>
      <vt:lpstr>'Додаток 3'!Область_друку</vt:lpstr>
      <vt:lpstr>'Додаток. 3'!Область_друку</vt:lpstr>
      <vt:lpstr>Додаток.2!Область_друку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2023-12-19T12:47:04Z</dcterms:modified>
</cp:coreProperties>
</file>